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232" activeTab="0"/>
  </bookViews>
  <sheets>
    <sheet name="2" sheetId="1" r:id="rId1"/>
    <sheet name="4" sheetId="2" r:id="rId2"/>
    <sheet name="5" sheetId="3" r:id="rId3"/>
    <sheet name="6" sheetId="4" r:id="rId4"/>
  </sheets>
  <definedNames/>
  <calcPr fullCalcOnLoad="1"/>
</workbook>
</file>

<file path=xl/sharedStrings.xml><?xml version="1.0" encoding="utf-8"?>
<sst xmlns="http://schemas.openxmlformats.org/spreadsheetml/2006/main" count="1085" uniqueCount="557">
  <si>
    <t>(Ñ³½³ñ ¹ñ³ÙÝ»ñáí)</t>
  </si>
  <si>
    <t>îáÕÇ NN</t>
  </si>
  <si>
    <t>ºÏ³Ùï³ï»ë³ÏÝ»ñÁ</t>
  </si>
  <si>
    <t>ÀÝ¹³Ù»ÝÁ</t>
  </si>
  <si>
    <t>³Û¹ ÃíáõÙ`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</si>
  <si>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</si>
  <si>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</si>
  <si>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</si>
  <si>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</si>
  <si>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</si>
  <si>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</si>
  <si>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1. Ð²ðÎºð ºì îàôðøºð     (ïáÕ 1110 + ïáÕ 1120 + ïáÕ 1130 +ïáÕ1140+ ïáÕ 1150 ) ,                   ³Û¹ ÃíáõÙ`</t>
  </si>
  <si>
    <t>1110</t>
  </si>
  <si>
    <t>1.1 ¶áõÛù³ÛÇÝ Ñ³ñÏ»ñ ³Ýß³ñÅ ·áõÛùÇó (ïáÕ 1111 + ïáÕ 1112+ïáÕ1113),                                            ³Û¹ ÃíáõÙ`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</si>
  <si>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</si>
  <si>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</si>
  <si>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</si>
  <si>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</si>
  <si>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</si>
  <si>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</si>
  <si>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</si>
  <si>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</si>
  <si>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</si>
  <si>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</si>
  <si>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</si>
  <si>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</si>
  <si>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</si>
  <si>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</si>
  <si>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</si>
  <si>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</si>
  <si>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</si>
  <si>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</si>
  <si>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</si>
  <si>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</si>
  <si>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</si>
  <si>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</si>
  <si>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</si>
  <si>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</si>
  <si>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</si>
  <si>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</si>
  <si>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</si>
  <si>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</si>
  <si>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</si>
  <si>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</si>
  <si>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</si>
  <si>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</si>
  <si>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</si>
  <si>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</si>
  <si>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</si>
  <si>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</si>
  <si>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</si>
  <si>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</si>
  <si>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</si>
  <si>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</si>
  <si>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</si>
  <si>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</si>
  <si>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</si>
  <si>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</si>
  <si>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</si>
  <si>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</si>
  <si>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</si>
  <si>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
</t>
  </si>
  <si>
    <t>1140</t>
  </si>
  <si>
    <t>1.4 Ð³Ù³ÛÝùÇ µÛáõç» í×³ñíáÕ å»ï³Ï³Ý ïáõñù»ñ  (ïáÕ 1141 + ïáÕ 1142), ³Û¹ ÃíáõÙ`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</si>
  <si>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</si>
  <si>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</si>
  <si>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</si>
  <si>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</si>
  <si>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</si>
  <si>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2. ä²ÞîàÜ²Î²Ü ¸ð²Ø²ÞÜàðÐÜºð              (ïáÕ 1210 + ïáÕ 1220 + ïáÕ 1230 + ïáÕ 1240 + ïáÕ 1250 + ïáÕ 1260),                               ³Û¹ ÃíáõÙ`</t>
  </si>
  <si>
    <t>1230</t>
  </si>
  <si>
    <t>2.3 ÀÝÃ³óÇÏ ³ñï³ùÇÝ å³ßïáÝ³Ï³Ý ¹ñ³Ù³ßÝáñÑÝ»ñ`  ëï³óí³Í ÙÇç³½·³ÛÇÝ Ï³½Ù³Ï»ñåáõÃÛáõÝÝ»ñÇó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</si>
  <si>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</si>
  <si>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</si>
  <si>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</si>
  <si>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</si>
  <si>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</si>
  <si>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</si>
  <si>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</si>
  <si>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</si>
  <si>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1251</t>
  </si>
  <si>
    <t>ä»ï³Ï³Ý µÛáõç»Çó ýÇÝ³Ýë³Ï³Ý Ñ³Ù³Ñ³ñÃ»óÙ³Ý ëÏ½µáõÝùáí ïñ³Ù³¹ñíáÕ ¹áï³óÇ³Ý»ñ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</si>
  <si>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</si>
  <si>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</si>
  <si>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</si>
  <si>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         ³Û¹ ÃíáõÙ`</t>
  </si>
  <si>
    <t>1261</t>
  </si>
  <si>
    <t>ä»ï³Ï³Ý µÛáõç»Çó Ï³åÇï³É Í³Ëë»ñÇ ýÇÝ³Ýë³íáñÙ³Ý Ýå³ï³Ï³ÛÇÝ Ñ³ïÏ³óáõÙÝ»ñ (ëáõµí»ÝóÇ³Ý»ñ)</t>
  </si>
  <si>
    <t>1300</t>
  </si>
  <si>
    <t>3. ²ÚÈ ºÎ²ØàôîÜºð                                   (ïáÕ 1310 + ïáÕ 1320 + ïáÕ 1330 + ïáÕ 1340 + ïáÕ 1350 + ïáÕ 1360 + ïáÕ 1370 + ïáÕ 1380 + ïáÕ 1390),                                                        ³Û¹ ÃíáõÙ`</t>
  </si>
  <si>
    <t>1320</t>
  </si>
  <si>
    <t>3.2 Þ³Ñ³µ³ÅÇÝÝ»ñ,                                         ³Û¹ ÃíáõÙ`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</si>
  <si>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</si>
  <si>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</si>
  <si>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</si>
  <si>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</si>
  <si>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1331</t>
  </si>
  <si>
    <t>Ð³Ù³ÛÝùÇ ë»÷³Ï³ÝáõÃÛáõÝ Ñ³Ù³ñíáÕ ÑáÕ»ñÇ í³ñÓ³í×³ñÝ»ñ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</si>
  <si>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</si>
  <si>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</si>
  <si>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</si>
  <si>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</si>
  <si>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</si>
  <si>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</si>
  <si>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</si>
  <si>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</si>
  <si>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</si>
  <si>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3.5 ì³ñã³Ï³Ý ·³ÝÓáõÙÝ»ñ (ïáÕ 1351 + ïáÕ 1352+ïáÕ 1353),                                                        ³Û¹ ÃíáõÙ`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</si>
  <si>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</si>
  <si>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</si>
  <si>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</si>
  <si>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</si>
  <si>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</si>
  <si>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</si>
  <si>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</si>
  <si>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</si>
  <si>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</si>
  <si>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</si>
  <si>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</si>
  <si>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</si>
  <si>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</si>
  <si>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</si>
  <si>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</si>
  <si>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</si>
  <si>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</si>
  <si>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</si>
  <si>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</si>
  <si>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</si>
  <si>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</si>
  <si>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</si>
  <si>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</si>
  <si>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</si>
  <si>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</si>
  <si>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</si>
  <si>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</si>
  <si>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</si>
  <si>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</si>
  <si>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</si>
  <si>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</si>
  <si>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</si>
  <si>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</si>
  <si>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</si>
  <si>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</si>
  <si>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</si>
  <si>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</si>
  <si>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</si>
  <si>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</si>
  <si>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</si>
  <si>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 (ïáÕ 1371 + ïáÕ 1372),                                ³Û¹ ÃíáõÙ`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</si>
  <si>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</si>
  <si>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</si>
  <si>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</si>
  <si>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3.8 Î³åÇï³É áã å³ßïáÝ³Ï³Ý ¹ñ³Ù³ßÝáñÑÝ»ñ    (ïáÕ 1381 + ïáÕ 1382),                                   ³Û¹ ÃíáõÙ`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</si>
  <si>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</si>
  <si>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</si>
  <si>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</si>
  <si>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3.9 ²ÛÉ »Ï³ÙáõïÝ»ñ                    (ïáÕ 1391 + ïáÕ 1392 + ïáÕ 1393),                                  ³Û¹ ÃíáõÙ`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</si>
  <si>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</si>
  <si>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</si>
  <si>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</si>
  <si>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</si>
  <si>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</si>
  <si>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</si>
  <si>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2024 թվական </t>
  </si>
  <si>
    <t xml:space="preserve">2025 թվական </t>
  </si>
  <si>
    <t>3.6 Øáõïù»ñ ïáõÛÅ»ñÇó, ïáõ·³ÝùÝ»ñÇó      (ïáÕ 1361 + ïáÕ 1362)
³Û¹ ÃíáõÙ`</t>
  </si>
  <si>
    <t xml:space="preserve">Ð³í»Éí³Í  N 2 </t>
  </si>
  <si>
    <t>´³ÅÇÝ</t>
  </si>
  <si>
    <t>ÊáõÙµ</t>
  </si>
  <si>
    <t>¸³ë</t>
  </si>
  <si>
    <t>´Ûáõç»ï³ÛÇÝ Í³Ëë»ñÇ ·áñÍ³é³Ï³Ý ¹³ë³Ï³ñ·Ù³Ý µ³ÅÇÝÝ»ñÇ, ËÙµ»ñÇ ¨ ¹³ë»ñÇ ³Ýí³ÝáõÙÝ»ñÁ</t>
  </si>
  <si>
    <t>ÀÜ¸²ØºÜÀ Ì²Êêºð</t>
  </si>
  <si>
    <t>2100</t>
  </si>
  <si>
    <t>01</t>
  </si>
  <si>
    <t>0</t>
  </si>
  <si>
    <t>ÀÜ¸Ð²Üàôð ´ÜàôÚÂÆ Ð²Üð²ÚÆÜ Ì²è²ÚàôÂÚàôÜÜºð</t>
  </si>
  <si>
    <t>2110</t>
  </si>
  <si>
    <t>1</t>
  </si>
  <si>
    <t>úñ»Ýë¹Çñ ¨ ·áñÍ³¹Çñ  Ù³ñÙÇÝÝ»ñ, å»ï³Ï³Ý Ï³é³í³ñáõÙ, ýÇÝ³Ýë³Ï³Ý ¨ Ñ³ñÏ³µÛáõç»ï³ÛÇÝ Ñ³ñ³µ»ñáõÃÛáõÝÝ»ñ, ³ñï³ùÇÝ Ñ³ñ³µ»ñáõÃÛáõÝÝ»ñ</t>
  </si>
  <si>
    <t>áñÇó`</t>
  </si>
  <si>
    <t>2111</t>
  </si>
  <si>
    <t>úñ»Ýë¹Çñ ¨  ·áñÍ³¹Çñ Ù³ñÙÇÝÝ»ñ, å»ï³Ï³Ý Ï³é³í³ñáõÙ</t>
  </si>
  <si>
    <t>2113</t>
  </si>
  <si>
    <t>3</t>
  </si>
  <si>
    <t>²ñï³ùÇÝ Ñ³ñ³µ»ñáõÃÛáõÝÝ»ñ</t>
  </si>
  <si>
    <t>2130</t>
  </si>
  <si>
    <t>ÀÝ¹Ñ³Ýáõñ µÝáõÛÃÇ Í³é³ÛáõÃÛáõÝÝ»ñ</t>
  </si>
  <si>
    <t>2131</t>
  </si>
  <si>
    <t>²ßË³ï³Ï³½ÙÇ /Ï³¹ñ»ñÇ/ ·Íáí ÁÝ¹Ñ³Ýáõñ µÝáõÛÃÇ Í³é³ÛáõÃÛáõÝÝ»ñ</t>
  </si>
  <si>
    <t>2150</t>
  </si>
  <si>
    <t>5</t>
  </si>
  <si>
    <t>ÀÝ¹Ñ³Ýáõñ µÝáõÛÃÇ Ñ³Ýñ³ÛÇÝ Í³é³ÛáõÃÛáõÝÝ»ñÇ ·Íáí Ñ»ï³½áï³Ï³Ý ¨ Ý³Ë³·Í³ÛÇÝ ³ßË³ï³ÝùÝ»ñ</t>
  </si>
  <si>
    <t>2151</t>
  </si>
  <si>
    <t>2160</t>
  </si>
  <si>
    <t>6</t>
  </si>
  <si>
    <t>ÀÝ¹Ñ³Ýáõñ µÝáõÛÃÇ Ñ³Ýñ³ÛÇÝ Í³é³ÛáõÃÛáõÝÝ»ñ (³ÛÉ ¹³ë»ñÇÝ ãå³ïÏ³ÝáÕ)</t>
  </si>
  <si>
    <t>2161</t>
  </si>
  <si>
    <t>2200</t>
  </si>
  <si>
    <t>02</t>
  </si>
  <si>
    <t>ä²Þîä²ÜàôÂÚàôÜ</t>
  </si>
  <si>
    <t>2220</t>
  </si>
  <si>
    <t>2</t>
  </si>
  <si>
    <t>ø³Õ³ù³óÇ³Ï³Ý å³ßïå³ÝáõÃÛáõÝ</t>
  </si>
  <si>
    <t>2221</t>
  </si>
  <si>
    <t>2250</t>
  </si>
  <si>
    <t>ä³ßïå³ÝáõÃÛáõÝ (³ÛÉ ¹³ë»ñÇÝ ãå³ïÏ³ÝáÕ)</t>
  </si>
  <si>
    <t>2251</t>
  </si>
  <si>
    <t>2400</t>
  </si>
  <si>
    <t>04</t>
  </si>
  <si>
    <t>îÜîºê²Î²Ü Ð²ð²´ºðàôÂÚàôÜÜºð</t>
  </si>
  <si>
    <t>2410</t>
  </si>
  <si>
    <t>ÀÝ¹Ñ³Ýáõñ µÝáõÛÃÇ ïÝï»ë³Ï³Ý, ³é¨ïñ³ÛÇÝ ¨ ³ßË³ï³ÝùÇ ·Íáí Ñ³ñ³µ»ñáõÃÛáõÝÝ»ñ</t>
  </si>
  <si>
    <t>2411</t>
  </si>
  <si>
    <t>ÀÝ¹Ñ³Ýáõñ µÝáõÛÃÇ ïÝï»ë³Ï³Ý ¨ ³é¨ïñ³ÛÇÝ  Ñ³ñ³µ»ñáõÃÛáõÝÝ»ñ</t>
  </si>
  <si>
    <t>2420</t>
  </si>
  <si>
    <t>¶ÛáõÕ³ïÝï»ëáõÃÛáõÝ, ³Ýï³é³ÛÇÝ ïÝï»ëáõÃÛáõÝ, ÓÏÝáñëáõÃÛáõÝ ¨ áñëáñ¹áõÃÛáõÝ</t>
  </si>
  <si>
    <t>2424</t>
  </si>
  <si>
    <t>4</t>
  </si>
  <si>
    <t>àéá·áõÙ</t>
  </si>
  <si>
    <t>2430</t>
  </si>
  <si>
    <t>ì³é»ÉÇù ¨ ¿Ý»ñ·»ïÇÏ³</t>
  </si>
  <si>
    <t>2435</t>
  </si>
  <si>
    <t>¾É»Ïïñ³¿Ý»ñ·Ç³</t>
  </si>
  <si>
    <t>2450</t>
  </si>
  <si>
    <t>îñ³Ýëåáñï</t>
  </si>
  <si>
    <t>2451</t>
  </si>
  <si>
    <t>Ö³Ý³å³ñÑ³ÛÇÝ ïñ³Ýëåáñï</t>
  </si>
  <si>
    <t>2455</t>
  </si>
  <si>
    <t>ÊáÕáí³Ï³ß³ñ³ÛÇÝ ¨ ³ÛÉ ïñ³Ýëåáñï</t>
  </si>
  <si>
    <t>2470</t>
  </si>
  <si>
    <t>7</t>
  </si>
  <si>
    <t>²ÛÉ µÝ³·³í³éÝ»ñ</t>
  </si>
  <si>
    <t>2473</t>
  </si>
  <si>
    <t>¼µáë³ßñçáõÃÛáõÝ</t>
  </si>
  <si>
    <t>2490</t>
  </si>
  <si>
    <t>9</t>
  </si>
  <si>
    <t>îÝï»ë³Ï³Ý Ñ³ñ³µ»ñáõÃÛáõÝÝ»ñ (³ÛÉ ¹³ë»ñÇÝ ãå³ïÏ³ÝáÕ)</t>
  </si>
  <si>
    <t>2491</t>
  </si>
  <si>
    <t>2500</t>
  </si>
  <si>
    <t>05</t>
  </si>
  <si>
    <t>Þðæ²Î²  ØÆæ²ì²ÚðÆ ä²Þîä²ÜàôÂÚàôÜ</t>
  </si>
  <si>
    <t>2510</t>
  </si>
  <si>
    <t>²Õµ³Ñ³ÝáõÙ</t>
  </si>
  <si>
    <t>2511</t>
  </si>
  <si>
    <t>2520</t>
  </si>
  <si>
    <t>Î»Õï³çñ»ñÇ Ñ»é³óáõÙ</t>
  </si>
  <si>
    <t>2521</t>
  </si>
  <si>
    <t>2530</t>
  </si>
  <si>
    <t>Þñç³Ï³ ÙÇç³í³ÛñÇ ³ÕïáïÙ³Ý ¹»Ù å³Ûù³ñ</t>
  </si>
  <si>
    <t>2531</t>
  </si>
  <si>
    <t>ú¹Ç ³ÕïáïÙ³Ý ¹»Ù å³Ûù³ñ</t>
  </si>
  <si>
    <t>2560</t>
  </si>
  <si>
    <t>Þñç³Ï³ ÙÇç³í³ÛñÇ å³ßïå³ÝáõÃÛáõÝ  (³ÛÉ ¹³ë»ñÇÝ ãå³ïÏ³ÝáÕ)</t>
  </si>
  <si>
    <t>2561</t>
  </si>
  <si>
    <t>2600</t>
  </si>
  <si>
    <t>06</t>
  </si>
  <si>
    <t>´Ü²Î²ð²Ü²ÚÆÜ ÞÆÜ²ð²ðàôÂÚàôÜ ºì ÎàØàôÜ²È Ì²è²ÚàôÂÚàôÜÜºð</t>
  </si>
  <si>
    <t>2610</t>
  </si>
  <si>
    <t>2611</t>
  </si>
  <si>
    <t>2640</t>
  </si>
  <si>
    <t>öáÕáóÝ»ñÇ Éáõë³íáñáõÙ</t>
  </si>
  <si>
    <t>2641</t>
  </si>
  <si>
    <t>2650</t>
  </si>
  <si>
    <t>´Ý³Ï³ñ³Ý³ÛÇÝ ßÇÝ³ñ³ñáõÃÛ³Ý ¨ ÏáÙáõÝ³É Í³é³ÛáõÃÛáõÝÝ»ñÇ ·Íáí Ñ»ï³½áï³Ï³Ý ¨ Ý³Ë³·Í³ÛÇÝ ³ßË³ï³ÝùÝ»ñ</t>
  </si>
  <si>
    <t>2651</t>
  </si>
  <si>
    <t>2660</t>
  </si>
  <si>
    <t>´Ý³Ï³ñ³Ý³ÛÇÝ ßÇÝ³ñ³ñáõÃÛ³Ý ¨ ÏáÙáõÝ³É Í³é³ÛáõÃÛáõÝÝ»ñ  (³ÛÉ ¹³ë»ñÇÝ ãå³ïÏ³ÝáÕ)</t>
  </si>
  <si>
    <t>2661</t>
  </si>
  <si>
    <t>2700</t>
  </si>
  <si>
    <t>07</t>
  </si>
  <si>
    <t>²èàÔæ²ä²ÐàôÂÚàôÜ</t>
  </si>
  <si>
    <t>2710</t>
  </si>
  <si>
    <t>´ÅßÏ³Ï³Ý ³åñ³ÝùÝ»ñ, ë³ñù»ñ ¨ ë³ñù³íáñáõÙÝ»ñ</t>
  </si>
  <si>
    <t>2711</t>
  </si>
  <si>
    <t>¸»Õ³·áñÍ³Ï³Ý ³åñ³ÝùÝ»ñ</t>
  </si>
  <si>
    <t>2760</t>
  </si>
  <si>
    <t>²éáÕç³å³ÑáõÃÛáõÝ (³ÛÉ ¹³ë»ñÇÝ ãå³ïÏ³ÝáÕ)</t>
  </si>
  <si>
    <t>2761</t>
  </si>
  <si>
    <t>²éáÕç³å³Ñ³Ï³Ý Ñ³ñ³ÏÇó Í³é³ÛáõÃÛáõÝÝ»ñ ¨ Íñ³·ñ»ñ</t>
  </si>
  <si>
    <t>2800</t>
  </si>
  <si>
    <t>08</t>
  </si>
  <si>
    <t>Ð²Ü¶Æêî, ØÞ²ÎàôÚÂ ºì ÎðàÜ</t>
  </si>
  <si>
    <t>2810</t>
  </si>
  <si>
    <t>Ð³Ý·ëïÇ ¨ ëåáñïÇ Í³é³ÛáõÃÛáõÝÝ»ñ</t>
  </si>
  <si>
    <t>2811</t>
  </si>
  <si>
    <t>2820</t>
  </si>
  <si>
    <t>Øß³ÏáõÃ³ÛÇÝ Í³é³ÛáõÃÛáõÝÝ»ñ</t>
  </si>
  <si>
    <t>2821</t>
  </si>
  <si>
    <t>¶ñ³¹³ñ³ÝÝ»ñ</t>
  </si>
  <si>
    <t>2822</t>
  </si>
  <si>
    <t>Â³Ý·³ñ³ÝÝ»ñ ¨ óáõó³ëñ³ÑÝ»ñ</t>
  </si>
  <si>
    <t>2823</t>
  </si>
  <si>
    <t>Øß³ÏáõÛÃÇ ïÝ»ñ, ³ÏáõÙµÝ»ñ, Ï»ÝïñáÝÝ»ñ</t>
  </si>
  <si>
    <t>2824</t>
  </si>
  <si>
    <t>²ÛÉ Ùß³ÏáõÃ³ÛÇÝ Ï³½Ù³Ï»ñåáõÃÛáõÝÝ»ñ</t>
  </si>
  <si>
    <t>2825</t>
  </si>
  <si>
    <t>²ñí»ëï</t>
  </si>
  <si>
    <t>2827</t>
  </si>
  <si>
    <t>Ðáõß³ñÓ³ÝÝ»ñÇ ¨ Ùß³ÏáõÃ³ÛÇÝ ³ñÅ»ùÝ»ñÇ í»ñ³Ï³Ý·ÝáõÙ ¨ å³Ñå³ÝáõÙ</t>
  </si>
  <si>
    <t>2840</t>
  </si>
  <si>
    <t>ÎñáÝ³Ï³Ý ¨ Ñ³ë³ñ³Ï³Ï³Ý  ³ÛÉ Í³é³ÛáõÃÛáõÝÝ»ñ</t>
  </si>
  <si>
    <t>2841</t>
  </si>
  <si>
    <t>ºñÇï³ë³ñ¹³Ï³Ý Íñ³·ñ»ñ</t>
  </si>
  <si>
    <t>2843</t>
  </si>
  <si>
    <t>ÎñáÝ³Ï³Ý ¨ Ñ³ë³ñ³Ï³Ï³Ý ³ÛÉ Í³é³ÛáõÃÛáõÝÝ»ñ</t>
  </si>
  <si>
    <t>2900</t>
  </si>
  <si>
    <t>09</t>
  </si>
  <si>
    <t>ÎðÂàôÂÚàôÜ</t>
  </si>
  <si>
    <t>2910</t>
  </si>
  <si>
    <t>Ü³Ë³¹åñáó³Ï³Ý ¨ ï³ññ³Ï³Ý ÁÝ¹Ñ³Ýáõñ ÏñÃáõÃÛáõÝ</t>
  </si>
  <si>
    <t>2911</t>
  </si>
  <si>
    <t>Ü³Ë³¹åñáó³Ï³Ý ÏñÃáõÃÛáõÝ</t>
  </si>
  <si>
    <t>2912</t>
  </si>
  <si>
    <t>î³ññ³Ï³Ý ÁÝ¹Ñ³Ýáõñ ÏñÃáõÃÛáõÝ</t>
  </si>
  <si>
    <t>2920</t>
  </si>
  <si>
    <t>ØÇçÝ³Ï³ñ· ÁÝ¹Ñ³Ýáõñ ÏñÃáõÃÛáõÝ</t>
  </si>
  <si>
    <t>2921</t>
  </si>
  <si>
    <t>ÐÇÙÝ³Ï³Ý ÁÝ¹Ñ³Ýáõñ ÏñÃáõÃÛáõÝ</t>
  </si>
  <si>
    <t>2922</t>
  </si>
  <si>
    <t>ØÇçÝ³Ï³ñ· (ÉñÇí)  ÁÝ¹Ñ³Ýáõñ ÏñÃáõÃÛáõÝ</t>
  </si>
  <si>
    <t>2950</t>
  </si>
  <si>
    <t>Àëï Ù³Ï³ñ¹³ÏÝ»ñÇ ã¹³ë³Ï³ñ·íáÕ ÏñÃáõÃÛáõÝ</t>
  </si>
  <si>
    <t>2951</t>
  </si>
  <si>
    <t>²ñï³¹åñáó³Ï³Ý ¹³ëïÇ³ñ³ÏáõÃÛáõÝ</t>
  </si>
  <si>
    <t>2960</t>
  </si>
  <si>
    <t>ÎñÃáõÃÛ³ÝÁ ïñ³Ù³¹ñíáÕ ûÅ³Ý¹³Ï Í³é³ÛáõÃÛáõÝÝ»ñ</t>
  </si>
  <si>
    <t>2961</t>
  </si>
  <si>
    <t>3000</t>
  </si>
  <si>
    <t>10</t>
  </si>
  <si>
    <t>êàòÆ²È²Î²Ü ä²Þîä²ÜàôÂÚàôÜ</t>
  </si>
  <si>
    <t>3030</t>
  </si>
  <si>
    <t>Ð³ñ³½³ïÇÝ Ïáñóñ³Í ³ÝÓÇÝù</t>
  </si>
  <si>
    <t>3031</t>
  </si>
  <si>
    <t>3040</t>
  </si>
  <si>
    <t>ÀÝï³ÝÇùÇ ³Ý¹³ÙÝ»ñ ¨ ½³í³ÏÝ»ñ</t>
  </si>
  <si>
    <t>3041</t>
  </si>
  <si>
    <t>3070</t>
  </si>
  <si>
    <t>êáóÇ³É³Ï³Ý Ñ³ïáõÏ ³ñïáÝáõÃÛáõÝÝ»ñ (³ÛÉ ¹³ë»ñÇÝ ãå³ïÏ³ÝáÕ)</t>
  </si>
  <si>
    <t>3071</t>
  </si>
  <si>
    <t>3090</t>
  </si>
  <si>
    <t>êáóÇ³É³Ï³Ý å³ßïå³ÝáõÃÛáõÝ (³ÛÉ ¹³ë»ñÇÝ ãå³ïÏ³ÝáÕ)</t>
  </si>
  <si>
    <t>3092</t>
  </si>
  <si>
    <t>êáóÇ³É³Ï³Ý å³ßïå³ÝáõÃÛ³ÝÁ ïñ³Ù³¹ñíáÕ ûÅ³Ý¹³Ï Í³é³ÛáõÃÛáõÝÝ»ñ (³ÛÉ ¹³ë»ñÇÝ ãå³ïÏ³ÝáÕ)</t>
  </si>
  <si>
    <t>3100</t>
  </si>
  <si>
    <t>11</t>
  </si>
  <si>
    <t>ÐÆØÜ²Î²Ü ´²ÄÆÜÜºðÆÜ â¸²êìàÔ ä²Ðàôêî²ÚÆÜ üàÜ¸ºð</t>
  </si>
  <si>
    <t>3110</t>
  </si>
  <si>
    <t>ÐÐ Ï³é³í³ñáõÃÛ³Ý ¨ Ñ³Ù³ÛÝùÝ»ñÇ å³Ñáõëï³ÛÇÝ ýáÝ¹</t>
  </si>
  <si>
    <t>3112</t>
  </si>
  <si>
    <t>ÐÐ Ñ³Ù³ÛÝùÝ»ñÇ å³Ñáõëï³ÛÇÝ ýáÝ¹</t>
  </si>
  <si>
    <t>´Ûáõç»ï³ÛÇÝ Í³Ëë»ñÇ ïÝï»ë³·Çï³Ï³Ý ¹³ë³Ï³ñ·Ù³Ý Ñá¹í³ÍÝ»ñÇ ³Ýí³ÝáõÙÝ»ñÁ</t>
  </si>
  <si>
    <t>NN</t>
  </si>
  <si>
    <t>4000</t>
  </si>
  <si>
    <t>4050</t>
  </si>
  <si>
    <t>². ÀÜÂ²òÆÎ Ì²Êêºð</t>
  </si>
  <si>
    <t>x</t>
  </si>
  <si>
    <t>4100</t>
  </si>
  <si>
    <t>1.1 ²ÞÊ²î²ÜøÆ ì²ðÒ²îðàôÂÚàôÜ</t>
  </si>
  <si>
    <t>4110</t>
  </si>
  <si>
    <t>¸ð²Øàì ìÖ²ðìàÔ ²ÞÊ²î²ì²ðÒºð ºì Ð²ìºÈ²ìÖ²ðÜºð</t>
  </si>
  <si>
    <t>4111</t>
  </si>
  <si>
    <t>- ²ßË³ïáÕÝ»ñÇ ³ßË³ï³í³ñÓ»ñ ¨ Ñ³í»É³í×³ñÝ»ñ</t>
  </si>
  <si>
    <t>4112</t>
  </si>
  <si>
    <t>- ä³ñ·¨³ïñáõÙÝ»ñ, ¹ñ³Ù³Ï³Ý Ëñ³ËáõëáõÙÝ»ñ ¨ Ñ³ïáõÏ í×³ñÝ»ñ</t>
  </si>
  <si>
    <t>4200</t>
  </si>
  <si>
    <t>1.2 Ì²è²ÚàôÂÚàôÜÜºðÆ  ºì   ²äð²ÜøÜºðÆ  Òºèø´ºðàôØ</t>
  </si>
  <si>
    <t>4210</t>
  </si>
  <si>
    <t>Þ²ðàôÜ²Î²Î²Ü Ì²Êêºð</t>
  </si>
  <si>
    <t>4212</t>
  </si>
  <si>
    <t>- ¾Ý»ñ·»ïÇÏ Í³é³ÛáõÃÛáõÝÝ»ñ</t>
  </si>
  <si>
    <t>4213</t>
  </si>
  <si>
    <t>- ÎáÙáõÝ³É Í³é³ÛáõÃÛáõÝÝ»ñ</t>
  </si>
  <si>
    <t>4214</t>
  </si>
  <si>
    <t>- Î³åÇ Í³é³ÛáõÃÛáõÝÝ»ñ</t>
  </si>
  <si>
    <t>4215</t>
  </si>
  <si>
    <t>- ²å³Ñáí³·ñ³Ï³Ý Í³Ëë»ñ</t>
  </si>
  <si>
    <t>4216</t>
  </si>
  <si>
    <t>- ¶áõÛùÇ ¨ ë³ñù³íáñáõÙÝ»ñÇ í³ñÓ³Ï³ÉáõÃÛáõÝ</t>
  </si>
  <si>
    <t>4220</t>
  </si>
  <si>
    <t>¶àðÌàôÔàôØÜºðÆ ºì Þðæ²¶²ÚàôÂÚàôÜÜºðÆ Ì²Êêºð</t>
  </si>
  <si>
    <t>4221</t>
  </si>
  <si>
    <t>- Ü»ñùÇÝ ·áñÍáõÕáõÙÝ»ñ</t>
  </si>
  <si>
    <t>4222</t>
  </si>
  <si>
    <t>- ²ñï³ë³ÑÙ³ÝÛ³Ý ·áñÍáõÕáõÙÝ»ñÇ ·Íáí Í³Ëë»ñ</t>
  </si>
  <si>
    <t>4230</t>
  </si>
  <si>
    <t>ä²ÚØ²Ü²¶ð²ÚÆÜ ²ÚÈ Ì²è²ÚàôÂÚàôÜÜºðÆ Òºèø ´ºðàôØ</t>
  </si>
  <si>
    <t>4231</t>
  </si>
  <si>
    <t>- ì³ñã³Ï³Ý Í³é³ÛáõÃÛáõÝÝ»ñ</t>
  </si>
  <si>
    <t>4232</t>
  </si>
  <si>
    <t>- Ð³Ù³Ï³ñ·ã³ÛÇÝ Í³é³ÛáõÃÛáõÝÝ»ñ</t>
  </si>
  <si>
    <t>4233</t>
  </si>
  <si>
    <t>- ²ßË³ï³Ï³½ÙÇ Ù³ëÝ³·Çï³Ï³Ý ½³ñ·³óÙ³Ý Í³é³ÛáõÃÛáõÝÝ»ñ</t>
  </si>
  <si>
    <t>4234</t>
  </si>
  <si>
    <t>- î»Õ»Ï³ïí³Ï³Ý Í³é³ÛáõÃÛáõÝÝ»ñ</t>
  </si>
  <si>
    <t>4235</t>
  </si>
  <si>
    <t>- Î³é³í³ñã³Ï³Ý Í³é³ÛáõÃÛáõÝÝ»ñ</t>
  </si>
  <si>
    <t>4237</t>
  </si>
  <si>
    <t>- Ü»ñÏ³Û³óáõóã³Ï³Ý Í³Ëë»ñ</t>
  </si>
  <si>
    <t>4238</t>
  </si>
  <si>
    <t>- ÀÝ¹Ñ³Ýáõñ µÝáõÛÃÇ ³ÛÉ Í³é³ÛáõÃÛáõÝÝ»ñ</t>
  </si>
  <si>
    <t>4239</t>
  </si>
  <si>
    <t>4240</t>
  </si>
  <si>
    <t>²ÚÈ Ø²êÜ²¶Æî²Î²Ü Ì²è²ÚàôÂÚàôÜÜºðÆ Òºèø ´ºðàôØ</t>
  </si>
  <si>
    <t>4241</t>
  </si>
  <si>
    <t>- Ø³ëÝ³·Çï³Ï³Ý Í³é³ÛáõÃÛáõÝÝ»ñ</t>
  </si>
  <si>
    <t>4250</t>
  </si>
  <si>
    <t>ÀÜÂ²òÆÎ Üàðà¶àôØ ºì ä²Ðä²ÜàôØ (Í³é³ÛáõÃÛáõÝÝ»ñ ¨ ÝÛáõÃ»ñ)</t>
  </si>
  <si>
    <t>4251</t>
  </si>
  <si>
    <t>- Þ»Ýù»ñÇ ¨ Ï³éáõÛóÝ»ñÇ ÁÝÃ³óÇÏ Ýáñá·áõÙ ¨ å³Ñå³ÝáõÙ</t>
  </si>
  <si>
    <t>4252</t>
  </si>
  <si>
    <t>- Ø»ù»Ý³Ý»ñÇ ¨ ë³ñù³íáñáõÙÝ»ñÇ ÁÝÃ³óÇÏ Ýáñá·áõÙ ¨ å³Ñå³ÝáõÙ</t>
  </si>
  <si>
    <t>4260</t>
  </si>
  <si>
    <t>ÜÚàôÂºð</t>
  </si>
  <si>
    <t>4261</t>
  </si>
  <si>
    <t>- ¶ñ³ë»ÝÛ³Ï³ÛÇÝ ÝÛáõÃ»ñ ¨ Ñ³·áõëï</t>
  </si>
  <si>
    <t>4264</t>
  </si>
  <si>
    <t>- îñ³Ýëåáñï³ÛÇÝ ÝÛáõÃ»ñ</t>
  </si>
  <si>
    <t>4267</t>
  </si>
  <si>
    <t>- Î»Ýó³Õ³ÛÇÝ ¨ Ñ³Ýñ³ÛÇÝ ëÝÝ¹Ç ÝÛáõÃ»ñ</t>
  </si>
  <si>
    <t>4268</t>
  </si>
  <si>
    <t>- Ð³ïáõÏ Ýå³ï³Ï³ÛÇÝ ³ÛÉ ÝÛáõÃ»ñ</t>
  </si>
  <si>
    <t>4269</t>
  </si>
  <si>
    <t>4300</t>
  </si>
  <si>
    <t>1.3 îàÎàê²ìÖ²ðÜºð</t>
  </si>
  <si>
    <t>4320</t>
  </si>
  <si>
    <t>²ðî²øÆÜ îàÎàê²ìÖ²ðÜºð</t>
  </si>
  <si>
    <t>4322</t>
  </si>
  <si>
    <t>- ²ñï³ùÇÝ í³ñÏ»ñÇ ·Íáí ïáÏáë³í×³ñÝ»ñ</t>
  </si>
  <si>
    <t>4422</t>
  </si>
  <si>
    <t>4400</t>
  </si>
  <si>
    <t>1.4 êàô´êÆ¸Æ²Üºð</t>
  </si>
  <si>
    <t>4410</t>
  </si>
  <si>
    <t>êàô´êÆ¸Æ²Üºð äºî²Î²Ü (Ð²Ø²ÚÜø²ÚÆÜ) Î²¼Ø²ÎºðäàôÂÚàôÜÜºðÆÜ</t>
  </si>
  <si>
    <t>4411</t>
  </si>
  <si>
    <t>- êáõµëÇ¹Ç³Ý»ñ áã ýÇÝ³Ýë³Ï³Ý å»ï³Ï³Ý (Ñ³Ù³ÛÝù³ÛÇÝ) Ï³½Ù³Ï»ñåáõÃÛáõÝÝ»ñÇÝ</t>
  </si>
  <si>
    <t>4511</t>
  </si>
  <si>
    <t>4420</t>
  </si>
  <si>
    <t>êàô´êÆ¸Æ²Üºð àâ äºî²Î²Ü (àâ Ð²Ø²ÚÜø²ÚÆÜ) Î²¼Ø²ÎºðäàôÂÚàôÜÜºðÆÜ</t>
  </si>
  <si>
    <t>4421</t>
  </si>
  <si>
    <t>- êáõµëÇ¹Ç³Ý»ñ áã  å»ï³Ï³Ý (áã Ñ³Ù³ÛÝù³ÛÇÝ) áã ýÇÝ³Ýë³Ï³Ý Ï³½Ù³Ï»ñåáõÃÛáõÝÝ»ñÇÝ</t>
  </si>
  <si>
    <t>4521</t>
  </si>
  <si>
    <t>4500</t>
  </si>
  <si>
    <t>1.5 ¸ð²Ø²ÞÜàðÐÜºð</t>
  </si>
  <si>
    <t>4530</t>
  </si>
  <si>
    <t>ÀÜÂ²òÆÎ ¸ð²Ø²ÞÜàðÐÜºð äºî²Î²Ü Ð²îì²ÌÆ ²ÚÈ Ø²Î²ð¸²ÎÜºðÆÜ</t>
  </si>
  <si>
    <t>4531</t>
  </si>
  <si>
    <t>- ÀÝÃ³óÇÏ ¹ñ³Ù³ßÝáñÑÝ»ñ å»ï³Ï³Ý ¨ Ñ³Ù³ÛÝùÝ»ñÇ  áã ³é¨ïñ³ÛÇÝ Ï³½Ù³Ï»ñåáõÃÛáõÝÝ»ñÇÝ</t>
  </si>
  <si>
    <t>4637</t>
  </si>
  <si>
    <t>4532</t>
  </si>
  <si>
    <t>- ÀÝÃ³óÇÏ ¹ñ³Ù³ßÝáñÑÝ»ñ å»ï³Ï³Ý ¨ Ñ³Ù³ÛÝù³ÛÇÝ  ³é¨ïñ³ÛÇÝ Ï³½Ù³Ï»ñåáõÃÛáõÝÝ»ñÇÝ</t>
  </si>
  <si>
    <t>4638</t>
  </si>
  <si>
    <t>4533</t>
  </si>
  <si>
    <t>- ²ÛÉ ÁÝÃ³óÇÏ ¹ñ³Ù³ßÝáñÑÝ»ñ</t>
  </si>
  <si>
    <t>4639</t>
  </si>
  <si>
    <t>4540</t>
  </si>
  <si>
    <t>Î²äÆî²È ¸ð²Ø²ÞÜàðÐÜºð äºî²Î²Ü Ð²îì²ÌÆ ²ÚÈ Ø²Î²ð¸²ÎÜºðÆÜ</t>
  </si>
  <si>
    <t>4543</t>
  </si>
  <si>
    <t>- ²ÛÉ Ï³åÇï³É ¹ñ³Ù³ßÝáñÑÝ»ñ</t>
  </si>
  <si>
    <t>4657</t>
  </si>
  <si>
    <t>4600</t>
  </si>
  <si>
    <t>1.6 êàòÆ²È²Î²Ü  Üä²êîÜºð ºì ÎºÜê²ÂàÞ²ÎÜºð</t>
  </si>
  <si>
    <t>4630</t>
  </si>
  <si>
    <t>êàòÆ²È²Î²Ü ú¶ÜàôÂÚ²Ü ¸ð²Ø²Î²Ü ²ðî²Ð²ÚîàôÂÚ²Ø´  Üä²êîÜºð  ´ÚàôæºÆò)</t>
  </si>
  <si>
    <t>4633</t>
  </si>
  <si>
    <t>- ´Ý³Ï³ñ³Ý³ÛÇÝ Ýå³ëïÝ»ñ µÛáõç»Çó</t>
  </si>
  <si>
    <t>4728</t>
  </si>
  <si>
    <t>4634</t>
  </si>
  <si>
    <t>- ²ÛÉ Ýå³ëïÝ»ñ µÛáõç»Çó</t>
  </si>
  <si>
    <t>4729</t>
  </si>
  <si>
    <t>4700</t>
  </si>
  <si>
    <t>1.7 ²ÚÈ  Ì²Êêºð</t>
  </si>
  <si>
    <t>4710</t>
  </si>
  <si>
    <t>ÜìÆð²îìàôÂÚàôÜÜºð àâ Î²è²ì²ð²Î²Ü  (Ð²ê²ð²Î²Î²Ü) Î²¼Ø²ÎºðäàôÂÚàôÜÜºðÆÜ</t>
  </si>
  <si>
    <t>4712</t>
  </si>
  <si>
    <t>- ÜíÇñ³ïíáõÃÛáõÝÝ»ñ ³ÛÉ ß³ÑáõÛÃ ãÑ»ï³åÝ¹áÕ Ï³½Ù³Ï»ñåáõÃÛáõÝÝ»ñÇÝ</t>
  </si>
  <si>
    <t>4819</t>
  </si>
  <si>
    <t>4720</t>
  </si>
  <si>
    <t>Ð²ðÎºð, ä²ðî²¸Æð ìÖ²ðÜºð ºì îàôÚÄºð, àðàÜø Î²è²ì²ðØ²Ü î²ð´ºð Ø²Î²ð¸²ÎÜºðÆ ÎàÔØÆò ÎÆð²èìàôØ ºÜ ØÆØÚ²Üò ÜÎ²îØ²Ø´</t>
  </si>
  <si>
    <t>4723</t>
  </si>
  <si>
    <t>- ä³ñï³¹Çñ í×³ñÝ»ñ</t>
  </si>
  <si>
    <t>4823</t>
  </si>
  <si>
    <t>4760</t>
  </si>
  <si>
    <t>²ÚÈ Ì²Êêºð</t>
  </si>
  <si>
    <t>4761</t>
  </si>
  <si>
    <t>- ²ÛÉ Í³Ëë»ñ</t>
  </si>
  <si>
    <t>4861</t>
  </si>
  <si>
    <t>4770</t>
  </si>
  <si>
    <t>ä²Ðàôêî²ÚÆÜ ØÆæàòÜºð</t>
  </si>
  <si>
    <t>4771</t>
  </si>
  <si>
    <t>- ä³Ñáõëï³ÛÇÝ ÙÇçáóÝ»ñ</t>
  </si>
  <si>
    <t>4891</t>
  </si>
  <si>
    <t>4772</t>
  </si>
  <si>
    <t>³Û¹ ÃíáõÙ` Ñ³Ù³ÛÝùÇ µÛáõç»Ç í³ñã³Ï³Ý Ù³ëÇ å³Ñáõëï³ÛÇÝ ýáÝ¹Çó ýáÝ¹³ÛÇÝ Ù³ë Ï³ï³ñíáÕ Ñ³ïÏ³óáõÙÝ»ñÁ</t>
  </si>
  <si>
    <t>5000</t>
  </si>
  <si>
    <t>´. àâ üÆÜ²Üê²Î²Ü ²ÎîÆìÜºðÆ ¶Ìàì Ì²Êêºð</t>
  </si>
  <si>
    <t>5100</t>
  </si>
  <si>
    <t>1.1 ÐÆØÜ²Î²Ü ØÆæàòÜºð</t>
  </si>
  <si>
    <t>5110</t>
  </si>
  <si>
    <t>ÞºÜøºð ºì ÞÆÜàôÂÚàôÜÜºð</t>
  </si>
  <si>
    <t>5112</t>
  </si>
  <si>
    <t>- Þ»Ýù»ñÇ ¨ ßÇÝáõÃÛáõÝÝ»ñÇ Ï³éáõóáõÙ</t>
  </si>
  <si>
    <t>5113</t>
  </si>
  <si>
    <t>- Þ»Ýù»ñÇ ¨ ßÇÝáõÃÛáõÝÝ»ñÇ Ï³åÇï³É í»ñ³Ýáñá·áõÙ</t>
  </si>
  <si>
    <t>5120</t>
  </si>
  <si>
    <t>ØºøºÜ²Üºð  ºì  ê²ðø²ìàðàôØÜºð</t>
  </si>
  <si>
    <t>5121</t>
  </si>
  <si>
    <t>- îñ³Ýëåáñï³ÛÇÝ ë³ñù³íáñáõÙÝ»ñ</t>
  </si>
  <si>
    <t>5122</t>
  </si>
  <si>
    <t>- ì³ñã³Ï³Ý ë³ñù³íáñáõÙÝ»ñ</t>
  </si>
  <si>
    <t>5123</t>
  </si>
  <si>
    <t>- ²ÛÉ Ù»ù»Ý³Ý»ñ ¨ ë³ñù³íáñáõÙÝ»ñ</t>
  </si>
  <si>
    <t>5129</t>
  </si>
  <si>
    <t>5130</t>
  </si>
  <si>
    <t>²ÚÈ ÐÆØÜ²Î²Ü ØÆæàòÜºð</t>
  </si>
  <si>
    <t>5132</t>
  </si>
  <si>
    <t>5134</t>
  </si>
  <si>
    <t>- Ü³Ë³·Í³Ñ»ï³½áï³Ï³Ý Í³Ëë»ñ</t>
  </si>
  <si>
    <t>6000</t>
  </si>
  <si>
    <t>¶. àâ üÆÜ²Üê²Î²Ü ²ÎîÆìÜºðÆ Æð²òàôØÆò Øàôîøºð</t>
  </si>
  <si>
    <t>6100</t>
  </si>
  <si>
    <t>ÐÆØÜ²Î²Ü ØÆæàòÜºðÆ Æð²òàôØÆò Øàôîøºð</t>
  </si>
  <si>
    <t>6110</t>
  </si>
  <si>
    <t>²ÜÞ²ðÄ ¶àôÚøÆ Æð²òàôØÆò Øàôîøºð</t>
  </si>
  <si>
    <t>8111</t>
  </si>
  <si>
    <t>6120</t>
  </si>
  <si>
    <t>Þ²ðÄ²Î²Ü ¶àôÚøÆ Æð²òàôØÆò Øàôîøºð</t>
  </si>
  <si>
    <t>8121</t>
  </si>
  <si>
    <t>6400</t>
  </si>
  <si>
    <t>â²ðî²¸ðì²Ì ²ÎîÆìÜºðÆ Æð²òàôØÆò Øàôîøºð</t>
  </si>
  <si>
    <t>6410</t>
  </si>
  <si>
    <t>ÐàÔÆ Æð²òàôØÆò Øàôîøºð</t>
  </si>
  <si>
    <t>8411</t>
  </si>
  <si>
    <t>8000</t>
  </si>
  <si>
    <t>ÀÜ¸²ØºÜÀ Ð²ìºÈàôð¸À Î²Ø ¸ºüÆòÆîÀ (ä²Î²êàôð¸À)</t>
  </si>
  <si>
    <t>Ð³í»Éí³Í  N 4</t>
  </si>
  <si>
    <t>Ð³í»Éí³Í  N 5</t>
  </si>
  <si>
    <t>Ð³í»Éí³Í  N 6</t>
  </si>
  <si>
    <t>2021 փաստացի</t>
  </si>
  <si>
    <t xml:space="preserve"> 2023թ կանխատեսված և 2022թ. հաստատված բյուջեի տարբերություն</t>
  </si>
  <si>
    <t>Ծանոթություն</t>
  </si>
  <si>
    <t>2023թ կանխատեսված և 2022թ. հաստատված բյուջեի տարբերության վերաբերյալ հիմնավորումներ</t>
  </si>
  <si>
    <t>Ջրամատակարարում</t>
  </si>
  <si>
    <t xml:space="preserve">2023 հաստատված </t>
  </si>
  <si>
    <t xml:space="preserve"> 2024թ կանխատեսված և 2023թ. հաստատված բյուջեի տարբերություն</t>
  </si>
  <si>
    <t xml:space="preserve">2026 թվական </t>
  </si>
  <si>
    <t>ՀՀ համայնքների միջնաժամկետ ծախսերի ծրագրի 2024-2026թթ. վարչական և ֆոնդային մասերի եկամուտները` ըստ ձևավորման աղբյուրների</t>
  </si>
  <si>
    <t>ՀՀ համայնքների 2024-2026թթ. միջնաժամկետ ծախսերի ծրագրի վարչական և ֆոնդային մասերի տարեկան հատկացումները` ըստ բյուջետային ծախսերի գործառական դասակարգման բաժինների, խմբերի և դասերի</t>
  </si>
  <si>
    <t>ՀՀ համայնքների 2024-2026թթ. միջնաժամկետ ծախսերի ծրագրի վարչական և ֆոնդային մասերի հատկացումների կատարումը` ըստ բյուջետային ծախսերի տնտեսագիտական դասակարգման հոդվածների</t>
  </si>
  <si>
    <t>ՀՀ համայնքների 2024-2026թթ. միջնաժամկետ ծախսերի ծրագրերի հավելուրդը (դեֆիցիտը)</t>
  </si>
  <si>
    <t>Ռոյալթիներիցտրամադրվող համայնքային մասհանումներ  պետական բյուջեից կապիտալ ֆինանսավորման նպատակային հատկացումներ Սուբվենցիաներ</t>
  </si>
  <si>
    <t>Արոտի Վարձավճար</t>
  </si>
  <si>
    <t>Այլ դոտացիաններ</t>
  </si>
  <si>
    <t>ՀՀ այլ համայնքներից կապիտալ ծախսերի ֆինանսավորմն նպատակով ստացվող պաշտոնական դրամաշնորհներ</t>
  </si>
  <si>
    <t>Համաֆինանսավորմամբ ձեռք բերված սարքավո</t>
  </si>
  <si>
    <t>2024թ կանխատեսված և 2023թ. հաստատված բյուջեի տարբերության վերաբերյալ հիմնավորումներ</t>
  </si>
  <si>
    <t>Գյուղատնտեսություն</t>
  </si>
  <si>
    <t>Ոչ նյութական հիմնական միջոցներ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</si>
</sst>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\$* #,##0_);_(\$* \(#,##0\);_(\$* &quot;-&quot;_);_(@_)"/>
    <numFmt numFmtId="169" formatCode="_(\$* #,##0.00_);_(\$* \(#,##0.00\);_(\$* &quot;-&quot;??_);_(@_)"/>
    <numFmt numFmtId="170" formatCode="#,##0.0\ ;\(#,##0.0\)"/>
    <numFmt numFmtId="171" formatCode="#,##0&quot;  &quot;;[Red]\-#,##0&quot;  &quot;"/>
    <numFmt numFmtId="172" formatCode="#,##0.00&quot;  &quot;;[Red]\-#,##0.00&quot;  &quot;"/>
    <numFmt numFmtId="173" formatCode="#,##0.0_);\(#,##0.0\)"/>
    <numFmt numFmtId="174" formatCode="_(* #,##0.0_);_(* \(#,##0.0\);_(* &quot;-&quot;??_);_(@_)"/>
    <numFmt numFmtId="175" formatCode="#,##0.0"/>
    <numFmt numFmtId="176" formatCode="#,##0.0&quot;  &quot;;\-#,##0.0&quot;  &quot;"/>
    <numFmt numFmtId="177" formatCode="0.0"/>
    <numFmt numFmtId="178" formatCode="#,##0.000_);\(#,##0.000\)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8"/>
      <name val="Arial Armeni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 Armenian"/>
      <family val="2"/>
    </font>
    <font>
      <sz val="8"/>
      <name val="Arial LatArm"/>
      <family val="2"/>
    </font>
    <font>
      <b/>
      <sz val="8"/>
      <name val="Arial LatArm"/>
      <family val="2"/>
    </font>
    <font>
      <sz val="12"/>
      <name val="Arial LatArm"/>
      <family val="2"/>
    </font>
    <font>
      <b/>
      <i/>
      <sz val="8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>
      <alignment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13" fontId="4" fillId="0" borderId="0" applyFont="0" applyFill="0" applyProtection="0">
      <alignment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2" fontId="4" fillId="0" borderId="0" applyFont="0" applyFill="0" applyProtection="0">
      <alignment/>
    </xf>
    <xf numFmtId="171" fontId="4" fillId="0" borderId="0" applyFont="0" applyFill="0" applyProtection="0">
      <alignment/>
    </xf>
    <xf numFmtId="0" fontId="42" fillId="31" borderId="0" applyNumberFormat="0" applyBorder="0" applyAlignment="0" applyProtection="0"/>
  </cellStyleXfs>
  <cellXfs count="89">
    <xf numFmtId="0" fontId="0" fillId="0" borderId="0" xfId="0" applyAlignment="1">
      <alignment/>
    </xf>
    <xf numFmtId="170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170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170" fontId="7" fillId="0" borderId="11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/>
    </xf>
    <xf numFmtId="170" fontId="6" fillId="0" borderId="11" xfId="0" applyNumberFormat="1" applyFont="1" applyBorder="1" applyAlignment="1">
      <alignment horizontal="right" vertical="top"/>
    </xf>
    <xf numFmtId="0" fontId="6" fillId="0" borderId="11" xfId="0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right" vertical="center"/>
    </xf>
    <xf numFmtId="170" fontId="6" fillId="0" borderId="11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left" vertical="top" wrapText="1"/>
    </xf>
    <xf numFmtId="170" fontId="6" fillId="0" borderId="14" xfId="0" applyNumberFormat="1" applyFont="1" applyBorder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170" fontId="6" fillId="0" borderId="0" xfId="0" applyNumberFormat="1" applyFont="1" applyAlignment="1">
      <alignment horizontal="right" vertical="top"/>
    </xf>
    <xf numFmtId="170" fontId="6" fillId="0" borderId="0" xfId="0" applyNumberFormat="1" applyFont="1" applyAlignment="1">
      <alignment horizontal="right" vertical="center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center" vertical="top"/>
    </xf>
    <xf numFmtId="0" fontId="6" fillId="0" borderId="14" xfId="0" applyNumberFormat="1" applyFont="1" applyBorder="1" applyAlignment="1">
      <alignment horizontal="center" vertical="top"/>
    </xf>
    <xf numFmtId="170" fontId="6" fillId="0" borderId="0" xfId="0" applyNumberFormat="1" applyFont="1" applyAlignment="1">
      <alignment horizontal="center" vertical="top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170" fontId="6" fillId="0" borderId="14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vertical="center"/>
    </xf>
    <xf numFmtId="170" fontId="8" fillId="0" borderId="0" xfId="0" applyNumberFormat="1" applyFont="1" applyAlignment="1">
      <alignment vertical="center"/>
    </xf>
    <xf numFmtId="178" fontId="0" fillId="0" borderId="0" xfId="0" applyNumberFormat="1" applyAlignment="1">
      <alignment vertical="center"/>
    </xf>
    <xf numFmtId="170" fontId="0" fillId="0" borderId="0" xfId="0" applyNumberFormat="1" applyAlignment="1">
      <alignment horizontal="center" vertical="center"/>
    </xf>
    <xf numFmtId="177" fontId="6" fillId="0" borderId="11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0" fontId="6" fillId="0" borderId="18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170" fontId="6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0" fontId="8" fillId="0" borderId="0" xfId="0" applyNumberFormat="1" applyFont="1" applyAlignment="1">
      <alignment horizontal="right" vertical="center"/>
    </xf>
    <xf numFmtId="170" fontId="6" fillId="0" borderId="20" xfId="0" applyNumberFormat="1" applyFont="1" applyBorder="1" applyAlignment="1">
      <alignment horizontal="center" vertical="center" wrapText="1"/>
    </xf>
    <xf numFmtId="170" fontId="6" fillId="0" borderId="21" xfId="0" applyNumberFormat="1" applyFont="1" applyBorder="1" applyAlignment="1">
      <alignment horizontal="center" vertical="center" wrapText="1"/>
    </xf>
    <xf numFmtId="170" fontId="6" fillId="0" borderId="22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170" fontId="6" fillId="0" borderId="20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170" fontId="6" fillId="0" borderId="11" xfId="0" applyNumberFormat="1" applyFont="1" applyBorder="1" applyAlignment="1">
      <alignment horizontal="center" vertical="center" wrapText="1"/>
    </xf>
    <xf numFmtId="170" fontId="6" fillId="0" borderId="11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Normal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15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3" sqref="A13"/>
    </sheetView>
  </sheetViews>
  <sheetFormatPr defaultColWidth="9.140625" defaultRowHeight="12"/>
  <cols>
    <col min="1" max="1" width="19.28125" style="2" customWidth="1"/>
    <col min="2" max="2" width="47.421875" style="3" customWidth="1"/>
    <col min="3" max="5" width="13.28125" style="2" customWidth="1"/>
    <col min="6" max="7" width="15.140625" style="1" customWidth="1"/>
    <col min="8" max="8" width="17.00390625" style="1" customWidth="1"/>
    <col min="9" max="11" width="13.00390625" style="1" customWidth="1"/>
    <col min="12" max="12" width="15.00390625" style="1" customWidth="1"/>
    <col min="13" max="14" width="14.28125" style="1" customWidth="1"/>
    <col min="15" max="15" width="12.8515625" style="1" customWidth="1"/>
    <col min="16" max="17" width="13.421875" style="1" customWidth="1"/>
    <col min="18" max="18" width="22.8515625" style="0" customWidth="1"/>
    <col min="19" max="19" width="12.8515625" style="0" bestFit="1" customWidth="1"/>
  </cols>
  <sheetData>
    <row r="2" spans="8:18" ht="20.25" customHeight="1">
      <c r="H2" s="4"/>
      <c r="I2" s="4"/>
      <c r="J2" s="4"/>
      <c r="K2" s="4"/>
      <c r="N2" s="4"/>
      <c r="Q2" s="56"/>
      <c r="R2" s="56" t="s">
        <v>166</v>
      </c>
    </row>
    <row r="3" spans="1:17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7" customHeight="1">
      <c r="A4" s="68" t="s">
        <v>545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spans="15:18" ht="21" customHeight="1" thickBot="1">
      <c r="O5" s="31"/>
      <c r="R5" s="32" t="s">
        <v>0</v>
      </c>
    </row>
    <row r="6" spans="1:18" ht="21.75" customHeight="1">
      <c r="A6" s="63" t="s">
        <v>1</v>
      </c>
      <c r="B6" s="61" t="s">
        <v>2</v>
      </c>
      <c r="C6" s="65" t="s">
        <v>542</v>
      </c>
      <c r="D6" s="65"/>
      <c r="E6" s="65"/>
      <c r="F6" s="65" t="s">
        <v>163</v>
      </c>
      <c r="G6" s="65"/>
      <c r="H6" s="65"/>
      <c r="I6" s="67" t="s">
        <v>543</v>
      </c>
      <c r="J6" s="67"/>
      <c r="K6" s="67"/>
      <c r="L6" s="65" t="s">
        <v>164</v>
      </c>
      <c r="M6" s="65"/>
      <c r="N6" s="65"/>
      <c r="O6" s="65" t="s">
        <v>544</v>
      </c>
      <c r="P6" s="65"/>
      <c r="Q6" s="65"/>
      <c r="R6" s="51" t="s">
        <v>539</v>
      </c>
    </row>
    <row r="7" spans="1:18" ht="21" customHeight="1">
      <c r="A7" s="64"/>
      <c r="B7" s="62"/>
      <c r="C7" s="66" t="s">
        <v>3</v>
      </c>
      <c r="D7" s="66" t="s">
        <v>4</v>
      </c>
      <c r="E7" s="66"/>
      <c r="F7" s="66" t="s">
        <v>3</v>
      </c>
      <c r="G7" s="66" t="s">
        <v>4</v>
      </c>
      <c r="H7" s="66"/>
      <c r="I7" s="66" t="s">
        <v>3</v>
      </c>
      <c r="J7" s="66" t="s">
        <v>4</v>
      </c>
      <c r="K7" s="66"/>
      <c r="L7" s="66" t="s">
        <v>3</v>
      </c>
      <c r="M7" s="66" t="s">
        <v>4</v>
      </c>
      <c r="N7" s="66"/>
      <c r="O7" s="66" t="s">
        <v>3</v>
      </c>
      <c r="P7" s="66" t="s">
        <v>4</v>
      </c>
      <c r="Q7" s="66"/>
      <c r="R7" s="60" t="s">
        <v>540</v>
      </c>
    </row>
    <row r="8" spans="1:18" ht="33" customHeight="1">
      <c r="A8" s="64"/>
      <c r="B8" s="62"/>
      <c r="C8" s="66"/>
      <c r="D8" s="13" t="s">
        <v>5</v>
      </c>
      <c r="E8" s="13" t="s">
        <v>6</v>
      </c>
      <c r="F8" s="66"/>
      <c r="G8" s="13" t="s">
        <v>5</v>
      </c>
      <c r="H8" s="13" t="s">
        <v>6</v>
      </c>
      <c r="I8" s="66"/>
      <c r="J8" s="13" t="s">
        <v>5</v>
      </c>
      <c r="K8" s="13" t="s">
        <v>6</v>
      </c>
      <c r="L8" s="66"/>
      <c r="M8" s="13" t="s">
        <v>5</v>
      </c>
      <c r="N8" s="13" t="s">
        <v>6</v>
      </c>
      <c r="O8" s="66"/>
      <c r="P8" s="13" t="s">
        <v>5</v>
      </c>
      <c r="Q8" s="13" t="s">
        <v>6</v>
      </c>
      <c r="R8" s="60"/>
    </row>
    <row r="9" spans="1:18" s="6" customFormat="1" ht="23.25" customHeight="1">
      <c r="A9" s="14">
        <v>1</v>
      </c>
      <c r="B9" s="11">
        <v>2</v>
      </c>
      <c r="C9" s="11">
        <v>7</v>
      </c>
      <c r="D9" s="11">
        <v>8</v>
      </c>
      <c r="E9" s="11">
        <v>9</v>
      </c>
      <c r="F9" s="11">
        <v>10</v>
      </c>
      <c r="G9" s="11">
        <v>11</v>
      </c>
      <c r="H9" s="11">
        <v>12</v>
      </c>
      <c r="I9" s="11">
        <v>13</v>
      </c>
      <c r="J9" s="11">
        <v>14</v>
      </c>
      <c r="K9" s="11">
        <v>15</v>
      </c>
      <c r="L9" s="11">
        <v>16</v>
      </c>
      <c r="M9" s="11">
        <v>17</v>
      </c>
      <c r="N9" s="11">
        <v>18</v>
      </c>
      <c r="O9" s="11">
        <v>19</v>
      </c>
      <c r="P9" s="11">
        <v>20</v>
      </c>
      <c r="Q9" s="11">
        <v>21</v>
      </c>
      <c r="R9" s="12">
        <v>22</v>
      </c>
    </row>
    <row r="10" spans="1:19" s="6" customFormat="1" ht="23.25" customHeight="1">
      <c r="A10" s="15" t="s">
        <v>7</v>
      </c>
      <c r="B10" s="16" t="s">
        <v>8</v>
      </c>
      <c r="C10" s="18">
        <v>4507326.1</v>
      </c>
      <c r="D10" s="18">
        <v>2520626.1</v>
      </c>
      <c r="E10" s="18">
        <v>2446407.3</v>
      </c>
      <c r="F10" s="18">
        <v>5717427.2</v>
      </c>
      <c r="G10" s="18">
        <v>2575284</v>
      </c>
      <c r="H10" s="18">
        <v>3894728.4</v>
      </c>
      <c r="I10" s="18">
        <f>F10-C10</f>
        <v>1210101.1000000006</v>
      </c>
      <c r="J10" s="18">
        <f>G10-D10</f>
        <v>54657.89999999991</v>
      </c>
      <c r="K10" s="18">
        <f>H10-E10</f>
        <v>1448321.1</v>
      </c>
      <c r="L10" s="18">
        <v>5864813</v>
      </c>
      <c r="M10" s="18">
        <v>2694813</v>
      </c>
      <c r="N10" s="18">
        <v>3958443.9</v>
      </c>
      <c r="O10" s="18">
        <v>6167480.8</v>
      </c>
      <c r="P10" s="18">
        <v>2867480.8</v>
      </c>
      <c r="Q10" s="18">
        <v>4140244.2</v>
      </c>
      <c r="R10" s="52"/>
      <c r="S10" s="57"/>
    </row>
    <row r="11" spans="1:18" ht="16.5" customHeight="1">
      <c r="A11" s="19"/>
      <c r="B11" s="20" t="s">
        <v>4</v>
      </c>
      <c r="C11" s="21"/>
      <c r="D11" s="21"/>
      <c r="E11" s="21"/>
      <c r="F11" s="22"/>
      <c r="G11" s="22"/>
      <c r="H11" s="22"/>
      <c r="I11" s="18">
        <f aca="true" t="shared" si="0" ref="I11:I74">F11-C11</f>
        <v>0</v>
      </c>
      <c r="J11" s="18">
        <f aca="true" t="shared" si="1" ref="I11:J74">G11-D11</f>
        <v>0</v>
      </c>
      <c r="K11" s="18">
        <f aca="true" t="shared" si="2" ref="K11:K74">H11-E11</f>
        <v>0</v>
      </c>
      <c r="L11" s="18">
        <f>F11*1.1</f>
        <v>0</v>
      </c>
      <c r="M11" s="18">
        <f aca="true" t="shared" si="3" ref="M11:M70">G11*1.1</f>
        <v>0</v>
      </c>
      <c r="N11" s="18">
        <f aca="true" t="shared" si="4" ref="N11:N74">H11*1.1</f>
        <v>0</v>
      </c>
      <c r="O11" s="18">
        <f>L11*1.1</f>
        <v>0</v>
      </c>
      <c r="P11" s="18">
        <f>M11*1.1</f>
        <v>0</v>
      </c>
      <c r="Q11" s="18">
        <f aca="true" t="shared" si="5" ref="Q11:Q78">N11*1.1</f>
        <v>0</v>
      </c>
      <c r="R11" s="53"/>
    </row>
    <row r="12" spans="1:18" s="6" customFormat="1" ht="40.5" customHeight="1">
      <c r="A12" s="15" t="s">
        <v>10</v>
      </c>
      <c r="B12" s="16" t="s">
        <v>11</v>
      </c>
      <c r="C12" s="18">
        <v>274572.9</v>
      </c>
      <c r="D12" s="18">
        <v>274572.9</v>
      </c>
      <c r="E12" s="17"/>
      <c r="F12" s="18">
        <v>295790</v>
      </c>
      <c r="G12" s="18">
        <v>295790</v>
      </c>
      <c r="H12" s="18"/>
      <c r="I12" s="18">
        <f t="shared" si="0"/>
        <v>21217.099999999977</v>
      </c>
      <c r="J12" s="18">
        <f t="shared" si="1"/>
        <v>21217.099999999977</v>
      </c>
      <c r="K12" s="18">
        <f t="shared" si="2"/>
        <v>0</v>
      </c>
      <c r="L12" s="18">
        <v>302316</v>
      </c>
      <c r="M12" s="18">
        <v>302316</v>
      </c>
      <c r="N12" s="18">
        <f t="shared" si="4"/>
        <v>0</v>
      </c>
      <c r="O12" s="18">
        <v>318144.6</v>
      </c>
      <c r="P12" s="18">
        <v>318144.6</v>
      </c>
      <c r="Q12" s="18">
        <f t="shared" si="5"/>
        <v>0</v>
      </c>
      <c r="R12" s="52"/>
    </row>
    <row r="13" spans="1:18" ht="19.5" customHeight="1">
      <c r="A13" s="19"/>
      <c r="B13" s="20" t="s">
        <v>4</v>
      </c>
      <c r="C13" s="21"/>
      <c r="D13" s="21"/>
      <c r="E13" s="21"/>
      <c r="F13" s="22"/>
      <c r="G13" s="22"/>
      <c r="H13" s="22"/>
      <c r="I13" s="18">
        <f t="shared" si="0"/>
        <v>0</v>
      </c>
      <c r="J13" s="18">
        <f t="shared" si="1"/>
        <v>0</v>
      </c>
      <c r="K13" s="18">
        <f t="shared" si="2"/>
        <v>0</v>
      </c>
      <c r="L13" s="18">
        <f>F13*1.1</f>
        <v>0</v>
      </c>
      <c r="M13" s="18">
        <f t="shared" si="3"/>
        <v>0</v>
      </c>
      <c r="N13" s="18">
        <f t="shared" si="4"/>
        <v>0</v>
      </c>
      <c r="O13" s="18">
        <f>L13*1.1</f>
        <v>0</v>
      </c>
      <c r="P13" s="18">
        <f>M13*1.1</f>
        <v>0</v>
      </c>
      <c r="Q13" s="18">
        <f t="shared" si="5"/>
        <v>0</v>
      </c>
      <c r="R13" s="53"/>
    </row>
    <row r="14" spans="1:18" s="6" customFormat="1" ht="39.75" customHeight="1">
      <c r="A14" s="15" t="s">
        <v>12</v>
      </c>
      <c r="B14" s="16" t="s">
        <v>13</v>
      </c>
      <c r="C14" s="18">
        <v>90266.7</v>
      </c>
      <c r="D14" s="18">
        <v>90266.7</v>
      </c>
      <c r="E14" s="17"/>
      <c r="F14" s="18">
        <v>91434.6</v>
      </c>
      <c r="G14" s="18">
        <v>91434.6</v>
      </c>
      <c r="H14" s="18"/>
      <c r="I14" s="18">
        <f t="shared" si="0"/>
        <v>1167.9000000000087</v>
      </c>
      <c r="J14" s="18">
        <f t="shared" si="1"/>
        <v>1167.9000000000087</v>
      </c>
      <c r="K14" s="18">
        <f t="shared" si="2"/>
        <v>0</v>
      </c>
      <c r="L14" s="18">
        <v>92344.6</v>
      </c>
      <c r="M14" s="18">
        <v>92344.6</v>
      </c>
      <c r="N14" s="18">
        <f t="shared" si="4"/>
        <v>0</v>
      </c>
      <c r="O14" s="18">
        <v>92744.6</v>
      </c>
      <c r="P14" s="18">
        <v>92744.6</v>
      </c>
      <c r="Q14" s="18">
        <f t="shared" si="5"/>
        <v>0</v>
      </c>
      <c r="R14" s="52"/>
    </row>
    <row r="15" spans="1:18" ht="12.75" customHeight="1">
      <c r="A15" s="19"/>
      <c r="B15" s="20" t="s">
        <v>4</v>
      </c>
      <c r="C15" s="21"/>
      <c r="D15" s="21"/>
      <c r="E15" s="21"/>
      <c r="F15" s="22"/>
      <c r="G15" s="22"/>
      <c r="H15" s="22"/>
      <c r="I15" s="18">
        <f t="shared" si="0"/>
        <v>0</v>
      </c>
      <c r="J15" s="18">
        <f t="shared" si="1"/>
        <v>0</v>
      </c>
      <c r="K15" s="18">
        <f t="shared" si="2"/>
        <v>0</v>
      </c>
      <c r="L15" s="18">
        <f>F15*1.1</f>
        <v>0</v>
      </c>
      <c r="M15" s="18">
        <f t="shared" si="3"/>
        <v>0</v>
      </c>
      <c r="N15" s="18">
        <f t="shared" si="4"/>
        <v>0</v>
      </c>
      <c r="O15" s="18">
        <f>L15*1.1</f>
        <v>0</v>
      </c>
      <c r="P15" s="18">
        <f>M15*1.1</f>
        <v>0</v>
      </c>
      <c r="Q15" s="18">
        <f t="shared" si="5"/>
        <v>0</v>
      </c>
      <c r="R15" s="53"/>
    </row>
    <row r="16" spans="1:18" s="6" customFormat="1" ht="40.5" customHeight="1">
      <c r="A16" s="9" t="s">
        <v>14</v>
      </c>
      <c r="B16" s="23" t="s">
        <v>15</v>
      </c>
      <c r="C16" s="10">
        <v>5064.4</v>
      </c>
      <c r="D16" s="10">
        <v>5064.4</v>
      </c>
      <c r="E16" s="10"/>
      <c r="F16" s="24">
        <v>17038.8</v>
      </c>
      <c r="G16" s="25">
        <v>17038.8</v>
      </c>
      <c r="H16" s="25"/>
      <c r="I16" s="18">
        <f t="shared" si="0"/>
        <v>11974.4</v>
      </c>
      <c r="J16" s="18">
        <f t="shared" si="1"/>
        <v>11974.4</v>
      </c>
      <c r="K16" s="18">
        <f t="shared" si="2"/>
        <v>0</v>
      </c>
      <c r="L16" s="18">
        <v>17538.8</v>
      </c>
      <c r="M16" s="18">
        <v>17538.8</v>
      </c>
      <c r="N16" s="18">
        <f t="shared" si="4"/>
        <v>0</v>
      </c>
      <c r="O16" s="18">
        <v>17738.8</v>
      </c>
      <c r="P16" s="18">
        <v>17738.8</v>
      </c>
      <c r="Q16" s="18">
        <f t="shared" si="5"/>
        <v>0</v>
      </c>
      <c r="R16" s="52"/>
    </row>
    <row r="17" spans="1:18" s="6" customFormat="1" ht="33.75" customHeight="1">
      <c r="A17" s="9" t="s">
        <v>16</v>
      </c>
      <c r="B17" s="23" t="s">
        <v>17</v>
      </c>
      <c r="C17" s="10">
        <v>13000</v>
      </c>
      <c r="D17" s="10">
        <v>13000</v>
      </c>
      <c r="E17" s="10"/>
      <c r="F17" s="25">
        <v>2783.5</v>
      </c>
      <c r="G17" s="25">
        <v>2783.5</v>
      </c>
      <c r="H17" s="25"/>
      <c r="I17" s="18">
        <f t="shared" si="0"/>
        <v>-10216.5</v>
      </c>
      <c r="J17" s="18">
        <f t="shared" si="1"/>
        <v>-10216.5</v>
      </c>
      <c r="K17" s="18">
        <f t="shared" si="2"/>
        <v>0</v>
      </c>
      <c r="L17" s="18">
        <f>F17*1.1</f>
        <v>3061.8500000000004</v>
      </c>
      <c r="M17" s="18">
        <f t="shared" si="3"/>
        <v>3061.8500000000004</v>
      </c>
      <c r="N17" s="18">
        <f t="shared" si="4"/>
        <v>0</v>
      </c>
      <c r="O17" s="18">
        <v>2500</v>
      </c>
      <c r="P17" s="18">
        <v>2500</v>
      </c>
      <c r="Q17" s="18">
        <f t="shared" si="5"/>
        <v>0</v>
      </c>
      <c r="R17" s="52"/>
    </row>
    <row r="18" spans="1:18" s="6" customFormat="1" ht="33.75" customHeight="1">
      <c r="A18" s="9" t="s">
        <v>18</v>
      </c>
      <c r="B18" s="23" t="s">
        <v>19</v>
      </c>
      <c r="C18" s="10">
        <v>72202.3</v>
      </c>
      <c r="D18" s="10">
        <v>72202.3</v>
      </c>
      <c r="E18" s="10"/>
      <c r="F18" s="25">
        <v>71612.3</v>
      </c>
      <c r="G18" s="25">
        <v>71612.3</v>
      </c>
      <c r="H18" s="25"/>
      <c r="I18" s="18">
        <f t="shared" si="0"/>
        <v>-590</v>
      </c>
      <c r="J18" s="18">
        <f t="shared" si="1"/>
        <v>-590</v>
      </c>
      <c r="K18" s="18">
        <f t="shared" si="2"/>
        <v>0</v>
      </c>
      <c r="L18" s="18">
        <v>71743.9</v>
      </c>
      <c r="M18" s="18">
        <v>71743.9</v>
      </c>
      <c r="N18" s="18">
        <f t="shared" si="4"/>
        <v>0</v>
      </c>
      <c r="O18" s="18">
        <v>72505.8</v>
      </c>
      <c r="P18" s="18">
        <v>72505.8</v>
      </c>
      <c r="Q18" s="18">
        <f t="shared" si="5"/>
        <v>0</v>
      </c>
      <c r="R18" s="52"/>
    </row>
    <row r="19" spans="1:18" s="6" customFormat="1" ht="19.5" customHeight="1">
      <c r="A19" s="15" t="s">
        <v>20</v>
      </c>
      <c r="B19" s="16" t="s">
        <v>21</v>
      </c>
      <c r="C19" s="18">
        <v>170918.2</v>
      </c>
      <c r="D19" s="18">
        <v>170918.2</v>
      </c>
      <c r="E19" s="17"/>
      <c r="F19" s="18">
        <v>190281.4</v>
      </c>
      <c r="G19" s="18">
        <v>190281.4</v>
      </c>
      <c r="H19" s="18"/>
      <c r="I19" s="18">
        <f t="shared" si="0"/>
        <v>19363.199999999983</v>
      </c>
      <c r="J19" s="18">
        <f t="shared" si="1"/>
        <v>19363.199999999983</v>
      </c>
      <c r="K19" s="18">
        <f t="shared" si="2"/>
        <v>0</v>
      </c>
      <c r="L19" s="18">
        <v>195281.4</v>
      </c>
      <c r="M19" s="18">
        <v>195281.4</v>
      </c>
      <c r="N19" s="18">
        <f t="shared" si="4"/>
        <v>0</v>
      </c>
      <c r="O19" s="18">
        <v>210000</v>
      </c>
      <c r="P19" s="18">
        <v>210000</v>
      </c>
      <c r="Q19" s="18">
        <f t="shared" si="5"/>
        <v>0</v>
      </c>
      <c r="R19" s="52"/>
    </row>
    <row r="20" spans="1:18" ht="16.5" customHeight="1">
      <c r="A20" s="19"/>
      <c r="B20" s="20" t="s">
        <v>4</v>
      </c>
      <c r="C20" s="21"/>
      <c r="D20" s="21"/>
      <c r="E20" s="21"/>
      <c r="F20" s="22"/>
      <c r="G20" s="22"/>
      <c r="H20" s="22"/>
      <c r="I20" s="18">
        <f t="shared" si="0"/>
        <v>0</v>
      </c>
      <c r="J20" s="18">
        <f t="shared" si="1"/>
        <v>0</v>
      </c>
      <c r="K20" s="18">
        <f t="shared" si="2"/>
        <v>0</v>
      </c>
      <c r="L20" s="18">
        <f>F20*1.1</f>
        <v>0</v>
      </c>
      <c r="M20" s="18">
        <f t="shared" si="3"/>
        <v>0</v>
      </c>
      <c r="N20" s="18">
        <f t="shared" si="4"/>
        <v>0</v>
      </c>
      <c r="O20" s="18">
        <f>L20*1.1</f>
        <v>0</v>
      </c>
      <c r="P20" s="18">
        <f>M20*1.1</f>
        <v>0</v>
      </c>
      <c r="Q20" s="18">
        <f t="shared" si="5"/>
        <v>0</v>
      </c>
      <c r="R20" s="53"/>
    </row>
    <row r="21" spans="1:18" s="6" customFormat="1" ht="19.5" customHeight="1">
      <c r="A21" s="9" t="s">
        <v>22</v>
      </c>
      <c r="B21" s="23" t="s">
        <v>23</v>
      </c>
      <c r="C21" s="10">
        <v>170918.2</v>
      </c>
      <c r="D21" s="10">
        <v>170918.2</v>
      </c>
      <c r="E21" s="10"/>
      <c r="F21" s="25">
        <v>190281.4</v>
      </c>
      <c r="G21" s="25">
        <v>190281.4</v>
      </c>
      <c r="H21" s="25"/>
      <c r="I21" s="18">
        <f t="shared" si="0"/>
        <v>19363.199999999983</v>
      </c>
      <c r="J21" s="18">
        <f t="shared" si="1"/>
        <v>19363.199999999983</v>
      </c>
      <c r="K21" s="18">
        <f t="shared" si="2"/>
        <v>0</v>
      </c>
      <c r="L21" s="18">
        <v>195281.4</v>
      </c>
      <c r="M21" s="18">
        <v>195281.4</v>
      </c>
      <c r="N21" s="18">
        <f t="shared" si="4"/>
        <v>0</v>
      </c>
      <c r="O21" s="18">
        <v>210000</v>
      </c>
      <c r="P21" s="18">
        <v>210000</v>
      </c>
      <c r="Q21" s="18">
        <f t="shared" si="5"/>
        <v>0</v>
      </c>
      <c r="R21" s="52"/>
    </row>
    <row r="22" spans="1:18" s="6" customFormat="1" ht="80.25" customHeight="1">
      <c r="A22" s="15" t="s">
        <v>24</v>
      </c>
      <c r="B22" s="16" t="s">
        <v>25</v>
      </c>
      <c r="C22" s="17">
        <v>6488</v>
      </c>
      <c r="D22" s="17">
        <v>6488</v>
      </c>
      <c r="E22" s="17"/>
      <c r="F22" s="18">
        <f>6474-5</f>
        <v>6469</v>
      </c>
      <c r="G22" s="18">
        <f>6474-5</f>
        <v>6469</v>
      </c>
      <c r="H22" s="18"/>
      <c r="I22" s="18">
        <f t="shared" si="1"/>
        <v>-19</v>
      </c>
      <c r="J22" s="18">
        <f t="shared" si="1"/>
        <v>-19</v>
      </c>
      <c r="K22" s="18">
        <f t="shared" si="2"/>
        <v>0</v>
      </c>
      <c r="L22" s="18">
        <v>6685</v>
      </c>
      <c r="M22" s="18">
        <v>6685</v>
      </c>
      <c r="N22" s="18">
        <f t="shared" si="4"/>
        <v>0</v>
      </c>
      <c r="O22" s="18">
        <v>6895</v>
      </c>
      <c r="P22" s="18">
        <v>6895</v>
      </c>
      <c r="Q22" s="18">
        <f t="shared" si="5"/>
        <v>0</v>
      </c>
      <c r="R22" s="52"/>
    </row>
    <row r="23" spans="1:18" ht="12.75" customHeight="1">
      <c r="A23" s="19"/>
      <c r="B23" s="20" t="s">
        <v>4</v>
      </c>
      <c r="C23" s="21"/>
      <c r="D23" s="21"/>
      <c r="E23" s="21"/>
      <c r="F23" s="22"/>
      <c r="G23" s="22"/>
      <c r="H23" s="22"/>
      <c r="I23" s="18">
        <f t="shared" si="0"/>
        <v>0</v>
      </c>
      <c r="J23" s="18">
        <f t="shared" si="1"/>
        <v>0</v>
      </c>
      <c r="K23" s="18">
        <f t="shared" si="2"/>
        <v>0</v>
      </c>
      <c r="L23" s="18">
        <f>F23*1.1</f>
        <v>0</v>
      </c>
      <c r="M23" s="18">
        <f t="shared" si="3"/>
        <v>0</v>
      </c>
      <c r="N23" s="18">
        <f t="shared" si="4"/>
        <v>0</v>
      </c>
      <c r="O23" s="18">
        <f>L23*1.1</f>
        <v>0</v>
      </c>
      <c r="P23" s="18">
        <f>M23*1.1</f>
        <v>0</v>
      </c>
      <c r="Q23" s="18">
        <f t="shared" si="5"/>
        <v>0</v>
      </c>
      <c r="R23" s="53"/>
    </row>
    <row r="24" spans="1:18" ht="49.5" customHeight="1">
      <c r="A24" s="19" t="s">
        <v>26</v>
      </c>
      <c r="B24" s="20" t="s">
        <v>27</v>
      </c>
      <c r="C24" s="21"/>
      <c r="D24" s="21"/>
      <c r="E24" s="21"/>
      <c r="F24" s="22">
        <v>120</v>
      </c>
      <c r="G24" s="22">
        <v>120</v>
      </c>
      <c r="H24" s="22"/>
      <c r="I24" s="18">
        <f t="shared" si="0"/>
        <v>120</v>
      </c>
      <c r="J24" s="18">
        <f t="shared" si="1"/>
        <v>120</v>
      </c>
      <c r="K24" s="18">
        <f t="shared" si="2"/>
        <v>0</v>
      </c>
      <c r="L24" s="18">
        <v>120</v>
      </c>
      <c r="M24" s="18">
        <v>120</v>
      </c>
      <c r="N24" s="18">
        <f t="shared" si="4"/>
        <v>0</v>
      </c>
      <c r="O24" s="18">
        <v>130</v>
      </c>
      <c r="P24" s="18">
        <v>130</v>
      </c>
      <c r="Q24" s="18">
        <f t="shared" si="5"/>
        <v>0</v>
      </c>
      <c r="R24" s="53"/>
    </row>
    <row r="25" spans="1:18" ht="56.25" customHeight="1">
      <c r="A25" s="19" t="s">
        <v>28</v>
      </c>
      <c r="B25" s="20" t="s">
        <v>29</v>
      </c>
      <c r="C25" s="21"/>
      <c r="D25" s="21"/>
      <c r="E25" s="21"/>
      <c r="F25" s="22">
        <v>30</v>
      </c>
      <c r="G25" s="22">
        <v>30</v>
      </c>
      <c r="H25" s="22"/>
      <c r="I25" s="18">
        <f t="shared" si="0"/>
        <v>30</v>
      </c>
      <c r="J25" s="18">
        <f t="shared" si="1"/>
        <v>30</v>
      </c>
      <c r="K25" s="18">
        <f t="shared" si="2"/>
        <v>0</v>
      </c>
      <c r="L25" s="18">
        <v>60</v>
      </c>
      <c r="M25" s="18">
        <v>60</v>
      </c>
      <c r="N25" s="18">
        <f t="shared" si="4"/>
        <v>0</v>
      </c>
      <c r="O25" s="18">
        <v>60</v>
      </c>
      <c r="P25" s="18">
        <v>60</v>
      </c>
      <c r="Q25" s="18">
        <f t="shared" si="5"/>
        <v>0</v>
      </c>
      <c r="R25" s="53"/>
    </row>
    <row r="26" spans="1:18" ht="35.25" customHeight="1">
      <c r="A26" s="19" t="s">
        <v>30</v>
      </c>
      <c r="B26" s="20" t="s">
        <v>31</v>
      </c>
      <c r="C26" s="21"/>
      <c r="D26" s="21"/>
      <c r="E26" s="21"/>
      <c r="F26" s="22">
        <v>30</v>
      </c>
      <c r="G26" s="22">
        <v>30</v>
      </c>
      <c r="H26" s="22"/>
      <c r="I26" s="18">
        <f t="shared" si="0"/>
        <v>30</v>
      </c>
      <c r="J26" s="18">
        <f t="shared" si="1"/>
        <v>30</v>
      </c>
      <c r="K26" s="18">
        <f t="shared" si="2"/>
        <v>0</v>
      </c>
      <c r="L26" s="18">
        <v>60</v>
      </c>
      <c r="M26" s="18">
        <v>60</v>
      </c>
      <c r="N26" s="18">
        <f t="shared" si="4"/>
        <v>0</v>
      </c>
      <c r="O26" s="18">
        <v>60</v>
      </c>
      <c r="P26" s="18">
        <v>60</v>
      </c>
      <c r="Q26" s="18">
        <f t="shared" si="5"/>
        <v>0</v>
      </c>
      <c r="R26" s="53"/>
    </row>
    <row r="27" spans="1:18" ht="60.75">
      <c r="A27" s="19" t="s">
        <v>32</v>
      </c>
      <c r="B27" s="20" t="s">
        <v>33</v>
      </c>
      <c r="C27" s="59">
        <v>800</v>
      </c>
      <c r="D27" s="59">
        <v>800</v>
      </c>
      <c r="E27" s="21"/>
      <c r="F27" s="22"/>
      <c r="G27" s="22"/>
      <c r="H27" s="22"/>
      <c r="I27" s="18">
        <f t="shared" si="0"/>
        <v>-800</v>
      </c>
      <c r="J27" s="18">
        <f t="shared" si="1"/>
        <v>-800</v>
      </c>
      <c r="K27" s="18">
        <f t="shared" si="2"/>
        <v>0</v>
      </c>
      <c r="L27" s="18">
        <f>F27*1.1</f>
        <v>0</v>
      </c>
      <c r="M27" s="18">
        <f t="shared" si="3"/>
        <v>0</v>
      </c>
      <c r="N27" s="18">
        <f t="shared" si="4"/>
        <v>0</v>
      </c>
      <c r="O27" s="18">
        <f>L27*1.1</f>
        <v>0</v>
      </c>
      <c r="P27" s="18">
        <f>M27*1.1</f>
        <v>0</v>
      </c>
      <c r="Q27" s="18">
        <f t="shared" si="5"/>
        <v>0</v>
      </c>
      <c r="R27" s="53"/>
    </row>
    <row r="28" spans="1:18" ht="82.5" customHeight="1">
      <c r="A28" s="19" t="s">
        <v>34</v>
      </c>
      <c r="B28" s="20" t="s">
        <v>35</v>
      </c>
      <c r="C28" s="21"/>
      <c r="D28" s="21"/>
      <c r="E28" s="21"/>
      <c r="F28" s="22"/>
      <c r="G28" s="22"/>
      <c r="H28" s="22"/>
      <c r="I28" s="18">
        <f t="shared" si="0"/>
        <v>0</v>
      </c>
      <c r="J28" s="18">
        <f t="shared" si="1"/>
        <v>0</v>
      </c>
      <c r="K28" s="18">
        <f t="shared" si="2"/>
        <v>0</v>
      </c>
      <c r="L28" s="18">
        <f>F28*1.1</f>
        <v>0</v>
      </c>
      <c r="M28" s="18">
        <f t="shared" si="3"/>
        <v>0</v>
      </c>
      <c r="N28" s="18">
        <f t="shared" si="4"/>
        <v>0</v>
      </c>
      <c r="O28" s="18">
        <f>L28*1.1</f>
        <v>0</v>
      </c>
      <c r="P28" s="18">
        <f>M28*1.1</f>
        <v>0</v>
      </c>
      <c r="Q28" s="18">
        <f t="shared" si="5"/>
        <v>0</v>
      </c>
      <c r="R28" s="53"/>
    </row>
    <row r="29" spans="1:18" ht="51.75" customHeight="1">
      <c r="A29" s="19" t="s">
        <v>36</v>
      </c>
      <c r="B29" s="20" t="s">
        <v>37</v>
      </c>
      <c r="C29" s="21"/>
      <c r="D29" s="21"/>
      <c r="E29" s="21"/>
      <c r="F29" s="22">
        <v>10</v>
      </c>
      <c r="G29" s="22">
        <v>10</v>
      </c>
      <c r="H29" s="22"/>
      <c r="I29" s="18">
        <f t="shared" si="0"/>
        <v>10</v>
      </c>
      <c r="J29" s="18">
        <f t="shared" si="1"/>
        <v>10</v>
      </c>
      <c r="K29" s="18">
        <f t="shared" si="2"/>
        <v>0</v>
      </c>
      <c r="L29" s="18">
        <v>15</v>
      </c>
      <c r="M29" s="18">
        <v>15</v>
      </c>
      <c r="N29" s="18">
        <f t="shared" si="4"/>
        <v>0</v>
      </c>
      <c r="O29" s="18">
        <v>15</v>
      </c>
      <c r="P29" s="18">
        <v>15</v>
      </c>
      <c r="Q29" s="18">
        <f t="shared" si="5"/>
        <v>0</v>
      </c>
      <c r="R29" s="53"/>
    </row>
    <row r="30" spans="1:18" ht="40.5" customHeight="1">
      <c r="A30" s="19" t="s">
        <v>38</v>
      </c>
      <c r="B30" s="20" t="s">
        <v>39</v>
      </c>
      <c r="C30" s="59">
        <v>1200</v>
      </c>
      <c r="D30" s="59">
        <v>1200</v>
      </c>
      <c r="E30" s="21"/>
      <c r="F30" s="22">
        <v>4774</v>
      </c>
      <c r="G30" s="22">
        <v>4774</v>
      </c>
      <c r="H30" s="22"/>
      <c r="I30" s="18">
        <f t="shared" si="0"/>
        <v>3574</v>
      </c>
      <c r="J30" s="18">
        <f t="shared" si="1"/>
        <v>3574</v>
      </c>
      <c r="K30" s="18">
        <f t="shared" si="2"/>
        <v>0</v>
      </c>
      <c r="L30" s="18">
        <v>4875</v>
      </c>
      <c r="M30" s="18">
        <v>4875</v>
      </c>
      <c r="N30" s="18">
        <f t="shared" si="4"/>
        <v>0</v>
      </c>
      <c r="O30" s="18">
        <v>4975</v>
      </c>
      <c r="P30" s="18">
        <v>4975</v>
      </c>
      <c r="Q30" s="18">
        <f t="shared" si="5"/>
        <v>0</v>
      </c>
      <c r="R30" s="53"/>
    </row>
    <row r="31" spans="1:18" ht="66.75" customHeight="1">
      <c r="A31" s="19" t="s">
        <v>40</v>
      </c>
      <c r="B31" s="20" t="s">
        <v>41</v>
      </c>
      <c r="C31" s="59">
        <v>2488</v>
      </c>
      <c r="D31" s="59">
        <v>2488</v>
      </c>
      <c r="E31" s="21"/>
      <c r="F31" s="22">
        <v>50</v>
      </c>
      <c r="G31" s="22">
        <v>50</v>
      </c>
      <c r="H31" s="22"/>
      <c r="I31" s="18">
        <f t="shared" si="0"/>
        <v>-2438</v>
      </c>
      <c r="J31" s="18">
        <f t="shared" si="1"/>
        <v>-2438</v>
      </c>
      <c r="K31" s="18">
        <f t="shared" si="2"/>
        <v>0</v>
      </c>
      <c r="L31" s="18">
        <v>60</v>
      </c>
      <c r="M31" s="18">
        <v>60</v>
      </c>
      <c r="N31" s="18">
        <f t="shared" si="4"/>
        <v>0</v>
      </c>
      <c r="O31" s="18">
        <v>60</v>
      </c>
      <c r="P31" s="18">
        <v>60</v>
      </c>
      <c r="Q31" s="18">
        <f t="shared" si="5"/>
        <v>0</v>
      </c>
      <c r="R31" s="53"/>
    </row>
    <row r="32" spans="1:18" ht="51">
      <c r="A32" s="19" t="s">
        <v>42</v>
      </c>
      <c r="B32" s="20" t="s">
        <v>43</v>
      </c>
      <c r="C32" s="21"/>
      <c r="D32" s="21"/>
      <c r="E32" s="21"/>
      <c r="F32" s="22">
        <v>10</v>
      </c>
      <c r="G32" s="22">
        <v>10</v>
      </c>
      <c r="H32" s="22"/>
      <c r="I32" s="18">
        <f t="shared" si="0"/>
        <v>10</v>
      </c>
      <c r="J32" s="18">
        <f t="shared" si="1"/>
        <v>10</v>
      </c>
      <c r="K32" s="18">
        <f t="shared" si="2"/>
        <v>0</v>
      </c>
      <c r="L32" s="18">
        <v>10</v>
      </c>
      <c r="M32" s="18">
        <v>10</v>
      </c>
      <c r="N32" s="18">
        <f t="shared" si="4"/>
        <v>0</v>
      </c>
      <c r="O32" s="18">
        <f>L32*1.1</f>
        <v>11</v>
      </c>
      <c r="P32" s="18">
        <v>10</v>
      </c>
      <c r="Q32" s="18">
        <f t="shared" si="5"/>
        <v>0</v>
      </c>
      <c r="R32" s="53"/>
    </row>
    <row r="33" spans="1:18" ht="30">
      <c r="A33" s="19" t="s">
        <v>44</v>
      </c>
      <c r="B33" s="20" t="s">
        <v>45</v>
      </c>
      <c r="C33" s="21"/>
      <c r="D33" s="21"/>
      <c r="E33" s="21"/>
      <c r="F33" s="22"/>
      <c r="G33" s="22"/>
      <c r="H33" s="22"/>
      <c r="I33" s="18">
        <f t="shared" si="0"/>
        <v>0</v>
      </c>
      <c r="J33" s="18">
        <f t="shared" si="1"/>
        <v>0</v>
      </c>
      <c r="K33" s="18">
        <f t="shared" si="2"/>
        <v>0</v>
      </c>
      <c r="L33" s="18">
        <f>F33*1.1</f>
        <v>0</v>
      </c>
      <c r="M33" s="18">
        <f t="shared" si="3"/>
        <v>0</v>
      </c>
      <c r="N33" s="18">
        <f t="shared" si="4"/>
        <v>0</v>
      </c>
      <c r="O33" s="18">
        <f>L33*1.1</f>
        <v>0</v>
      </c>
      <c r="P33" s="18">
        <f>M33*1.1</f>
        <v>0</v>
      </c>
      <c r="Q33" s="18">
        <f t="shared" si="5"/>
        <v>0</v>
      </c>
      <c r="R33" s="53"/>
    </row>
    <row r="34" spans="1:18" ht="40.5">
      <c r="A34" s="19" t="s">
        <v>46</v>
      </c>
      <c r="B34" s="20" t="s">
        <v>47</v>
      </c>
      <c r="C34" s="21"/>
      <c r="D34" s="21"/>
      <c r="E34" s="21"/>
      <c r="F34" s="22">
        <v>5</v>
      </c>
      <c r="G34" s="22">
        <v>5</v>
      </c>
      <c r="H34" s="22"/>
      <c r="I34" s="18">
        <f t="shared" si="0"/>
        <v>5</v>
      </c>
      <c r="J34" s="18">
        <f t="shared" si="1"/>
        <v>5</v>
      </c>
      <c r="K34" s="18">
        <f t="shared" si="2"/>
        <v>0</v>
      </c>
      <c r="L34" s="18">
        <v>5</v>
      </c>
      <c r="M34" s="18">
        <v>5</v>
      </c>
      <c r="N34" s="18">
        <f t="shared" si="4"/>
        <v>0</v>
      </c>
      <c r="O34" s="18">
        <v>5</v>
      </c>
      <c r="P34" s="18">
        <v>5</v>
      </c>
      <c r="Q34" s="18">
        <f t="shared" si="5"/>
        <v>0</v>
      </c>
      <c r="R34" s="53"/>
    </row>
    <row r="35" spans="1:18" ht="60.75">
      <c r="A35" s="19" t="s">
        <v>48</v>
      </c>
      <c r="B35" s="20" t="s">
        <v>49</v>
      </c>
      <c r="C35" s="21">
        <v>2000</v>
      </c>
      <c r="D35" s="21">
        <v>2000</v>
      </c>
      <c r="E35" s="21"/>
      <c r="F35" s="22">
        <v>700</v>
      </c>
      <c r="G35" s="22">
        <v>700</v>
      </c>
      <c r="H35" s="22"/>
      <c r="I35" s="18">
        <f t="shared" si="0"/>
        <v>-1300</v>
      </c>
      <c r="J35" s="18">
        <f t="shared" si="1"/>
        <v>-1300</v>
      </c>
      <c r="K35" s="18">
        <f t="shared" si="2"/>
        <v>0</v>
      </c>
      <c r="L35" s="18">
        <v>850</v>
      </c>
      <c r="M35" s="18">
        <v>850</v>
      </c>
      <c r="N35" s="18">
        <f t="shared" si="4"/>
        <v>0</v>
      </c>
      <c r="O35" s="18">
        <v>950</v>
      </c>
      <c r="P35" s="18">
        <v>950</v>
      </c>
      <c r="Q35" s="18">
        <f t="shared" si="5"/>
        <v>0</v>
      </c>
      <c r="R35" s="53"/>
    </row>
    <row r="36" spans="1:18" ht="81" customHeight="1">
      <c r="A36" s="19" t="s">
        <v>50</v>
      </c>
      <c r="B36" s="20" t="s">
        <v>51</v>
      </c>
      <c r="C36" s="21"/>
      <c r="D36" s="21"/>
      <c r="E36" s="21"/>
      <c r="F36" s="22"/>
      <c r="G36" s="22"/>
      <c r="H36" s="22"/>
      <c r="I36" s="18">
        <f t="shared" si="0"/>
        <v>0</v>
      </c>
      <c r="J36" s="18">
        <f t="shared" si="1"/>
        <v>0</v>
      </c>
      <c r="K36" s="18">
        <f t="shared" si="2"/>
        <v>0</v>
      </c>
      <c r="L36" s="18">
        <f aca="true" t="shared" si="6" ref="L36:L41">F36*1.1</f>
        <v>0</v>
      </c>
      <c r="M36" s="18">
        <f t="shared" si="3"/>
        <v>0</v>
      </c>
      <c r="N36" s="18">
        <f t="shared" si="4"/>
        <v>0</v>
      </c>
      <c r="O36" s="18">
        <f aca="true" t="shared" si="7" ref="O36:P41">L36*1.1</f>
        <v>0</v>
      </c>
      <c r="P36" s="18">
        <f t="shared" si="7"/>
        <v>0</v>
      </c>
      <c r="Q36" s="18">
        <f t="shared" si="5"/>
        <v>0</v>
      </c>
      <c r="R36" s="53"/>
    </row>
    <row r="37" spans="1:18" ht="47.25" customHeight="1">
      <c r="A37" s="19" t="s">
        <v>52</v>
      </c>
      <c r="B37" s="20" t="s">
        <v>53</v>
      </c>
      <c r="C37" s="21"/>
      <c r="D37" s="21"/>
      <c r="E37" s="21"/>
      <c r="F37" s="22"/>
      <c r="G37" s="22"/>
      <c r="H37" s="22"/>
      <c r="I37" s="18">
        <f t="shared" si="0"/>
        <v>0</v>
      </c>
      <c r="J37" s="18">
        <f t="shared" si="1"/>
        <v>0</v>
      </c>
      <c r="K37" s="18">
        <f t="shared" si="2"/>
        <v>0</v>
      </c>
      <c r="L37" s="18">
        <f t="shared" si="6"/>
        <v>0</v>
      </c>
      <c r="M37" s="18">
        <f t="shared" si="3"/>
        <v>0</v>
      </c>
      <c r="N37" s="18">
        <f t="shared" si="4"/>
        <v>0</v>
      </c>
      <c r="O37" s="18">
        <f t="shared" si="7"/>
        <v>0</v>
      </c>
      <c r="P37" s="18">
        <f t="shared" si="7"/>
        <v>0</v>
      </c>
      <c r="Q37" s="18">
        <f t="shared" si="5"/>
        <v>0</v>
      </c>
      <c r="R37" s="53"/>
    </row>
    <row r="38" spans="1:18" ht="49.5" customHeight="1">
      <c r="A38" s="19" t="s">
        <v>54</v>
      </c>
      <c r="B38" s="20" t="s">
        <v>55</v>
      </c>
      <c r="C38" s="21"/>
      <c r="D38" s="21"/>
      <c r="E38" s="21"/>
      <c r="F38" s="22"/>
      <c r="G38" s="22"/>
      <c r="H38" s="22"/>
      <c r="I38" s="18">
        <f t="shared" si="0"/>
        <v>0</v>
      </c>
      <c r="J38" s="18">
        <f t="shared" si="1"/>
        <v>0</v>
      </c>
      <c r="K38" s="18">
        <f t="shared" si="2"/>
        <v>0</v>
      </c>
      <c r="L38" s="18">
        <f t="shared" si="6"/>
        <v>0</v>
      </c>
      <c r="M38" s="18">
        <f t="shared" si="3"/>
        <v>0</v>
      </c>
      <c r="N38" s="18">
        <f t="shared" si="4"/>
        <v>0</v>
      </c>
      <c r="O38" s="18">
        <f t="shared" si="7"/>
        <v>0</v>
      </c>
      <c r="P38" s="18">
        <f t="shared" si="7"/>
        <v>0</v>
      </c>
      <c r="Q38" s="18">
        <f t="shared" si="5"/>
        <v>0</v>
      </c>
      <c r="R38" s="53"/>
    </row>
    <row r="39" spans="1:18" ht="37.5" customHeight="1">
      <c r="A39" s="19" t="s">
        <v>56</v>
      </c>
      <c r="B39" s="20" t="s">
        <v>57</v>
      </c>
      <c r="C39" s="21"/>
      <c r="D39" s="21"/>
      <c r="E39" s="21"/>
      <c r="F39" s="22"/>
      <c r="G39" s="22"/>
      <c r="H39" s="22"/>
      <c r="I39" s="18">
        <f t="shared" si="0"/>
        <v>0</v>
      </c>
      <c r="J39" s="18">
        <f t="shared" si="1"/>
        <v>0</v>
      </c>
      <c r="K39" s="18">
        <f t="shared" si="2"/>
        <v>0</v>
      </c>
      <c r="L39" s="18">
        <f t="shared" si="6"/>
        <v>0</v>
      </c>
      <c r="M39" s="18">
        <f t="shared" si="3"/>
        <v>0</v>
      </c>
      <c r="N39" s="18">
        <f t="shared" si="4"/>
        <v>0</v>
      </c>
      <c r="O39" s="18">
        <f t="shared" si="7"/>
        <v>0</v>
      </c>
      <c r="P39" s="18">
        <f t="shared" si="7"/>
        <v>0</v>
      </c>
      <c r="Q39" s="18">
        <f t="shared" si="5"/>
        <v>0</v>
      </c>
      <c r="R39" s="53"/>
    </row>
    <row r="40" spans="1:18" ht="37.5" customHeight="1">
      <c r="A40" s="19" t="s">
        <v>58</v>
      </c>
      <c r="B40" s="20" t="s">
        <v>59</v>
      </c>
      <c r="C40" s="21"/>
      <c r="D40" s="21"/>
      <c r="E40" s="21"/>
      <c r="F40" s="22"/>
      <c r="G40" s="22"/>
      <c r="H40" s="22"/>
      <c r="I40" s="18">
        <f t="shared" si="0"/>
        <v>0</v>
      </c>
      <c r="J40" s="18">
        <f t="shared" si="1"/>
        <v>0</v>
      </c>
      <c r="K40" s="18">
        <f t="shared" si="2"/>
        <v>0</v>
      </c>
      <c r="L40" s="18">
        <f t="shared" si="6"/>
        <v>0</v>
      </c>
      <c r="M40" s="18">
        <f t="shared" si="3"/>
        <v>0</v>
      </c>
      <c r="N40" s="18">
        <f t="shared" si="4"/>
        <v>0</v>
      </c>
      <c r="O40" s="18">
        <f t="shared" si="7"/>
        <v>0</v>
      </c>
      <c r="P40" s="18">
        <f t="shared" si="7"/>
        <v>0</v>
      </c>
      <c r="Q40" s="18">
        <f t="shared" si="5"/>
        <v>0</v>
      </c>
      <c r="R40" s="53"/>
    </row>
    <row r="41" spans="1:18" ht="20.25">
      <c r="A41" s="19" t="s">
        <v>60</v>
      </c>
      <c r="B41" s="20" t="s">
        <v>61</v>
      </c>
      <c r="C41" s="21"/>
      <c r="D41" s="21"/>
      <c r="E41" s="21"/>
      <c r="F41" s="22"/>
      <c r="G41" s="22"/>
      <c r="H41" s="22"/>
      <c r="I41" s="18">
        <f t="shared" si="0"/>
        <v>0</v>
      </c>
      <c r="J41" s="18">
        <f t="shared" si="1"/>
        <v>0</v>
      </c>
      <c r="K41" s="18">
        <f t="shared" si="2"/>
        <v>0</v>
      </c>
      <c r="L41" s="18">
        <f t="shared" si="6"/>
        <v>0</v>
      </c>
      <c r="M41" s="18">
        <f t="shared" si="3"/>
        <v>0</v>
      </c>
      <c r="N41" s="18">
        <f t="shared" si="4"/>
        <v>0</v>
      </c>
      <c r="O41" s="18">
        <f t="shared" si="7"/>
        <v>0</v>
      </c>
      <c r="P41" s="18">
        <f t="shared" si="7"/>
        <v>0</v>
      </c>
      <c r="Q41" s="18">
        <f t="shared" si="5"/>
        <v>0</v>
      </c>
      <c r="R41" s="53"/>
    </row>
    <row r="42" spans="1:18" s="6" customFormat="1" ht="41.25" customHeight="1">
      <c r="A42" s="15" t="s">
        <v>62</v>
      </c>
      <c r="B42" s="16" t="s">
        <v>63</v>
      </c>
      <c r="C42" s="17">
        <v>6900</v>
      </c>
      <c r="D42" s="17">
        <v>6900</v>
      </c>
      <c r="E42" s="17"/>
      <c r="F42" s="18">
        <v>7600</v>
      </c>
      <c r="G42" s="18">
        <v>7600</v>
      </c>
      <c r="H42" s="18"/>
      <c r="I42" s="18">
        <f t="shared" si="0"/>
        <v>700</v>
      </c>
      <c r="J42" s="18">
        <f t="shared" si="1"/>
        <v>700</v>
      </c>
      <c r="K42" s="18">
        <f t="shared" si="2"/>
        <v>0</v>
      </c>
      <c r="L42" s="18">
        <v>8000</v>
      </c>
      <c r="M42" s="18">
        <v>8000</v>
      </c>
      <c r="N42" s="18">
        <f t="shared" si="4"/>
        <v>0</v>
      </c>
      <c r="O42" s="18">
        <v>8500</v>
      </c>
      <c r="P42" s="18">
        <v>8500</v>
      </c>
      <c r="Q42" s="18">
        <f t="shared" si="5"/>
        <v>0</v>
      </c>
      <c r="R42" s="52"/>
    </row>
    <row r="43" spans="1:18" ht="18" customHeight="1">
      <c r="A43" s="19"/>
      <c r="B43" s="20" t="s">
        <v>4</v>
      </c>
      <c r="C43" s="21"/>
      <c r="D43" s="21"/>
      <c r="E43" s="21"/>
      <c r="F43" s="22"/>
      <c r="G43" s="22"/>
      <c r="H43" s="22"/>
      <c r="I43" s="18">
        <f t="shared" si="0"/>
        <v>0</v>
      </c>
      <c r="J43" s="18">
        <f t="shared" si="1"/>
        <v>0</v>
      </c>
      <c r="K43" s="18">
        <f t="shared" si="2"/>
        <v>0</v>
      </c>
      <c r="L43" s="18">
        <f>F43*1.1</f>
        <v>0</v>
      </c>
      <c r="M43" s="18">
        <f t="shared" si="3"/>
        <v>0</v>
      </c>
      <c r="N43" s="18">
        <f t="shared" si="4"/>
        <v>0</v>
      </c>
      <c r="O43" s="18">
        <f>L43*1.1</f>
        <v>0</v>
      </c>
      <c r="P43" s="18">
        <f>M43*1.1</f>
        <v>0</v>
      </c>
      <c r="Q43" s="18">
        <f t="shared" si="5"/>
        <v>0</v>
      </c>
      <c r="R43" s="53"/>
    </row>
    <row r="44" spans="1:18" s="6" customFormat="1" ht="81.75" customHeight="1">
      <c r="A44" s="9" t="s">
        <v>64</v>
      </c>
      <c r="B44" s="23" t="s">
        <v>65</v>
      </c>
      <c r="C44" s="10">
        <v>2800</v>
      </c>
      <c r="D44" s="10">
        <v>2800</v>
      </c>
      <c r="E44" s="10">
        <v>0</v>
      </c>
      <c r="F44" s="25">
        <v>2600</v>
      </c>
      <c r="G44" s="25">
        <v>2600</v>
      </c>
      <c r="H44" s="25"/>
      <c r="I44" s="18">
        <f t="shared" si="0"/>
        <v>-200</v>
      </c>
      <c r="J44" s="18">
        <f t="shared" si="1"/>
        <v>-200</v>
      </c>
      <c r="K44" s="18">
        <f t="shared" si="2"/>
        <v>0</v>
      </c>
      <c r="L44" s="18">
        <v>2800</v>
      </c>
      <c r="M44" s="18">
        <v>2800</v>
      </c>
      <c r="N44" s="18">
        <f t="shared" si="4"/>
        <v>0</v>
      </c>
      <c r="O44" s="18">
        <v>3000</v>
      </c>
      <c r="P44" s="18">
        <v>3000</v>
      </c>
      <c r="Q44" s="18">
        <f t="shared" si="5"/>
        <v>0</v>
      </c>
      <c r="R44" s="52"/>
    </row>
    <row r="45" spans="1:18" s="6" customFormat="1" ht="81.75" customHeight="1">
      <c r="A45" s="9" t="s">
        <v>66</v>
      </c>
      <c r="B45" s="23" t="s">
        <v>67</v>
      </c>
      <c r="C45" s="10">
        <v>4100</v>
      </c>
      <c r="D45" s="10">
        <v>4100</v>
      </c>
      <c r="E45" s="10">
        <v>0</v>
      </c>
      <c r="F45" s="25">
        <v>5000</v>
      </c>
      <c r="G45" s="25">
        <v>5000</v>
      </c>
      <c r="H45" s="25"/>
      <c r="I45" s="18">
        <f t="shared" si="0"/>
        <v>900</v>
      </c>
      <c r="J45" s="18">
        <f t="shared" si="1"/>
        <v>900</v>
      </c>
      <c r="K45" s="18">
        <f t="shared" si="2"/>
        <v>0</v>
      </c>
      <c r="L45" s="18">
        <v>5200</v>
      </c>
      <c r="M45" s="18">
        <v>5200</v>
      </c>
      <c r="N45" s="18">
        <f t="shared" si="4"/>
        <v>0</v>
      </c>
      <c r="O45" s="18">
        <v>5500</v>
      </c>
      <c r="P45" s="18">
        <v>5500</v>
      </c>
      <c r="Q45" s="18">
        <f t="shared" si="5"/>
        <v>0</v>
      </c>
      <c r="R45" s="52"/>
    </row>
    <row r="46" spans="1:18" s="6" customFormat="1" ht="53.25" customHeight="1">
      <c r="A46" s="15" t="s">
        <v>68</v>
      </c>
      <c r="B46" s="16" t="s">
        <v>69</v>
      </c>
      <c r="C46" s="18">
        <v>3494020.2</v>
      </c>
      <c r="D46" s="18">
        <v>1507320.2</v>
      </c>
      <c r="E46" s="18">
        <v>1986700</v>
      </c>
      <c r="F46" s="18">
        <f>G46+H46</f>
        <v>5195227.7</v>
      </c>
      <c r="G46" s="18">
        <v>2053084.5</v>
      </c>
      <c r="H46" s="18">
        <v>3142143.2</v>
      </c>
      <c r="I46" s="18">
        <f t="shared" si="0"/>
        <v>1701207.5</v>
      </c>
      <c r="J46" s="18">
        <f t="shared" si="1"/>
        <v>545764.3</v>
      </c>
      <c r="K46" s="18">
        <f t="shared" si="2"/>
        <v>1155443.2000000002</v>
      </c>
      <c r="L46" s="18">
        <f>M46+N46-788443.9</f>
        <v>4534620.8</v>
      </c>
      <c r="M46" s="18">
        <v>2153064.7</v>
      </c>
      <c r="N46" s="18">
        <v>3170000</v>
      </c>
      <c r="O46" s="18">
        <v>2303703.9</v>
      </c>
      <c r="P46" s="18">
        <v>2303703.9</v>
      </c>
      <c r="Q46" s="18">
        <v>3300000</v>
      </c>
      <c r="R46" s="52"/>
    </row>
    <row r="47" spans="1:18" ht="12.75" customHeight="1">
      <c r="A47" s="19"/>
      <c r="B47" s="20" t="s">
        <v>4</v>
      </c>
      <c r="C47" s="21"/>
      <c r="D47" s="21"/>
      <c r="E47" s="21"/>
      <c r="F47" s="22"/>
      <c r="G47" s="22"/>
      <c r="H47" s="22"/>
      <c r="I47" s="18">
        <f t="shared" si="0"/>
        <v>0</v>
      </c>
      <c r="J47" s="18">
        <f t="shared" si="1"/>
        <v>0</v>
      </c>
      <c r="K47" s="18">
        <f t="shared" si="2"/>
        <v>0</v>
      </c>
      <c r="L47" s="18">
        <f>F47*1.1</f>
        <v>0</v>
      </c>
      <c r="M47" s="18">
        <f t="shared" si="3"/>
        <v>0</v>
      </c>
      <c r="N47" s="18">
        <f t="shared" si="4"/>
        <v>0</v>
      </c>
      <c r="O47" s="18">
        <f aca="true" t="shared" si="8" ref="O47:P50">L47*1.1</f>
        <v>0</v>
      </c>
      <c r="P47" s="18">
        <f t="shared" si="8"/>
        <v>0</v>
      </c>
      <c r="Q47" s="18">
        <f t="shared" si="5"/>
        <v>0</v>
      </c>
      <c r="R47" s="53"/>
    </row>
    <row r="48" spans="1:18" s="6" customFormat="1" ht="46.5" customHeight="1">
      <c r="A48" s="15" t="s">
        <v>70</v>
      </c>
      <c r="B48" s="16" t="s">
        <v>71</v>
      </c>
      <c r="C48" s="17"/>
      <c r="D48" s="17"/>
      <c r="E48" s="17"/>
      <c r="F48" s="18"/>
      <c r="G48" s="18"/>
      <c r="H48" s="18"/>
      <c r="I48" s="18">
        <f t="shared" si="0"/>
        <v>0</v>
      </c>
      <c r="J48" s="18">
        <f t="shared" si="1"/>
        <v>0</v>
      </c>
      <c r="K48" s="18">
        <f t="shared" si="2"/>
        <v>0</v>
      </c>
      <c r="L48" s="18">
        <f>F48*1.1</f>
        <v>0</v>
      </c>
      <c r="M48" s="18">
        <f t="shared" si="3"/>
        <v>0</v>
      </c>
      <c r="N48" s="18">
        <f t="shared" si="4"/>
        <v>0</v>
      </c>
      <c r="O48" s="18">
        <f t="shared" si="8"/>
        <v>0</v>
      </c>
      <c r="P48" s="18">
        <f t="shared" si="8"/>
        <v>0</v>
      </c>
      <c r="Q48" s="18">
        <f t="shared" si="5"/>
        <v>0</v>
      </c>
      <c r="R48" s="52"/>
    </row>
    <row r="49" spans="1:18" ht="16.5" customHeight="1">
      <c r="A49" s="19"/>
      <c r="B49" s="20" t="s">
        <v>4</v>
      </c>
      <c r="C49" s="21"/>
      <c r="D49" s="21"/>
      <c r="E49" s="21"/>
      <c r="F49" s="22"/>
      <c r="G49" s="22"/>
      <c r="H49" s="22"/>
      <c r="I49" s="18">
        <f t="shared" si="0"/>
        <v>0</v>
      </c>
      <c r="J49" s="18">
        <f t="shared" si="1"/>
        <v>0</v>
      </c>
      <c r="K49" s="18">
        <f t="shared" si="2"/>
        <v>0</v>
      </c>
      <c r="L49" s="18">
        <f>F49*1.1</f>
        <v>0</v>
      </c>
      <c r="M49" s="18">
        <f t="shared" si="3"/>
        <v>0</v>
      </c>
      <c r="N49" s="18">
        <f t="shared" si="4"/>
        <v>0</v>
      </c>
      <c r="O49" s="18">
        <f t="shared" si="8"/>
        <v>0</v>
      </c>
      <c r="P49" s="18">
        <f t="shared" si="8"/>
        <v>0</v>
      </c>
      <c r="Q49" s="18">
        <f t="shared" si="5"/>
        <v>0</v>
      </c>
      <c r="R49" s="53"/>
    </row>
    <row r="50" spans="1:18" s="6" customFormat="1" ht="52.5" customHeight="1">
      <c r="A50" s="9" t="s">
        <v>72</v>
      </c>
      <c r="B50" s="23" t="s">
        <v>73</v>
      </c>
      <c r="C50" s="10"/>
      <c r="D50" s="10"/>
      <c r="E50" s="10"/>
      <c r="F50" s="25"/>
      <c r="G50" s="25"/>
      <c r="H50" s="25"/>
      <c r="I50" s="18">
        <f t="shared" si="0"/>
        <v>0</v>
      </c>
      <c r="J50" s="18">
        <f t="shared" si="1"/>
        <v>0</v>
      </c>
      <c r="K50" s="18">
        <f t="shared" si="2"/>
        <v>0</v>
      </c>
      <c r="L50" s="18">
        <f>F50*1.1</f>
        <v>0</v>
      </c>
      <c r="M50" s="18">
        <f t="shared" si="3"/>
        <v>0</v>
      </c>
      <c r="N50" s="18">
        <f t="shared" si="4"/>
        <v>0</v>
      </c>
      <c r="O50" s="18">
        <f t="shared" si="8"/>
        <v>0</v>
      </c>
      <c r="P50" s="18">
        <f t="shared" si="8"/>
        <v>0</v>
      </c>
      <c r="Q50" s="18">
        <f t="shared" si="5"/>
        <v>0</v>
      </c>
      <c r="R50" s="52"/>
    </row>
    <row r="51" spans="1:18" s="6" customFormat="1" ht="45.75" customHeight="1">
      <c r="A51" s="15" t="s">
        <v>74</v>
      </c>
      <c r="B51" s="16" t="s">
        <v>75</v>
      </c>
      <c r="C51" s="17">
        <v>100000</v>
      </c>
      <c r="D51" s="17"/>
      <c r="E51" s="17">
        <v>100000</v>
      </c>
      <c r="F51" s="18">
        <v>50000</v>
      </c>
      <c r="G51" s="18">
        <v>0</v>
      </c>
      <c r="H51" s="18">
        <v>50000</v>
      </c>
      <c r="I51" s="18">
        <f t="shared" si="0"/>
        <v>-50000</v>
      </c>
      <c r="J51" s="18">
        <f t="shared" si="1"/>
        <v>0</v>
      </c>
      <c r="K51" s="18">
        <f t="shared" si="2"/>
        <v>-50000</v>
      </c>
      <c r="L51" s="18">
        <v>75000</v>
      </c>
      <c r="M51" s="18">
        <f t="shared" si="3"/>
        <v>0</v>
      </c>
      <c r="N51" s="18">
        <v>75000</v>
      </c>
      <c r="O51" s="18">
        <v>100000</v>
      </c>
      <c r="P51" s="18">
        <f>M51*1.1</f>
        <v>0</v>
      </c>
      <c r="Q51" s="18">
        <v>100000</v>
      </c>
      <c r="R51" s="52"/>
    </row>
    <row r="52" spans="1:18" ht="12.75" customHeight="1">
      <c r="A52" s="19"/>
      <c r="B52" s="20" t="s">
        <v>4</v>
      </c>
      <c r="C52" s="21"/>
      <c r="D52" s="21"/>
      <c r="E52" s="21"/>
      <c r="F52" s="22"/>
      <c r="G52" s="22"/>
      <c r="H52" s="22"/>
      <c r="I52" s="18">
        <f t="shared" si="0"/>
        <v>0</v>
      </c>
      <c r="J52" s="18">
        <f t="shared" si="1"/>
        <v>0</v>
      </c>
      <c r="K52" s="18">
        <f t="shared" si="2"/>
        <v>0</v>
      </c>
      <c r="L52" s="18">
        <f>F52*1.1</f>
        <v>0</v>
      </c>
      <c r="M52" s="18">
        <f t="shared" si="3"/>
        <v>0</v>
      </c>
      <c r="N52" s="18">
        <f t="shared" si="4"/>
        <v>0</v>
      </c>
      <c r="O52" s="18">
        <f>L52*1.1</f>
        <v>0</v>
      </c>
      <c r="P52" s="18">
        <f>M52*1.1</f>
        <v>0</v>
      </c>
      <c r="Q52" s="18">
        <f t="shared" si="5"/>
        <v>0</v>
      </c>
      <c r="R52" s="53"/>
    </row>
    <row r="53" spans="1:18" s="6" customFormat="1" ht="46.5" customHeight="1">
      <c r="A53" s="9" t="s">
        <v>76</v>
      </c>
      <c r="B53" s="23" t="s">
        <v>77</v>
      </c>
      <c r="C53" s="10">
        <v>100000</v>
      </c>
      <c r="D53" s="10"/>
      <c r="E53" s="10">
        <v>100000</v>
      </c>
      <c r="F53" s="25">
        <v>50000</v>
      </c>
      <c r="G53" s="25"/>
      <c r="H53" s="25">
        <v>50000</v>
      </c>
      <c r="I53" s="18">
        <f t="shared" si="0"/>
        <v>-50000</v>
      </c>
      <c r="J53" s="18">
        <f t="shared" si="1"/>
        <v>0</v>
      </c>
      <c r="K53" s="18">
        <f t="shared" si="2"/>
        <v>-50000</v>
      </c>
      <c r="L53" s="18">
        <v>75000</v>
      </c>
      <c r="M53" s="18">
        <f t="shared" si="3"/>
        <v>0</v>
      </c>
      <c r="N53" s="18">
        <v>75000</v>
      </c>
      <c r="O53" s="18">
        <v>100000</v>
      </c>
      <c r="P53" s="18">
        <f>M53*1.1</f>
        <v>0</v>
      </c>
      <c r="Q53" s="18">
        <v>100000</v>
      </c>
      <c r="R53" s="52"/>
    </row>
    <row r="54" spans="1:18" s="6" customFormat="1" ht="66.75" customHeight="1">
      <c r="A54" s="15" t="s">
        <v>78</v>
      </c>
      <c r="B54" s="16" t="s">
        <v>79</v>
      </c>
      <c r="C54" s="18">
        <v>1507320.2</v>
      </c>
      <c r="D54" s="18">
        <v>1507320.2</v>
      </c>
      <c r="E54" s="17"/>
      <c r="F54" s="18">
        <v>2049380.6</v>
      </c>
      <c r="G54" s="18">
        <v>2049380.6</v>
      </c>
      <c r="H54" s="18"/>
      <c r="I54" s="18">
        <f t="shared" si="0"/>
        <v>542060.4000000001</v>
      </c>
      <c r="J54" s="18">
        <f t="shared" si="1"/>
        <v>542060.4000000001</v>
      </c>
      <c r="K54" s="18">
        <f t="shared" si="2"/>
        <v>0</v>
      </c>
      <c r="L54" s="18">
        <v>2153064.7</v>
      </c>
      <c r="M54" s="18">
        <v>2153064.7</v>
      </c>
      <c r="N54" s="18">
        <f t="shared" si="4"/>
        <v>0</v>
      </c>
      <c r="O54" s="18">
        <v>2303703.9</v>
      </c>
      <c r="P54" s="18">
        <v>2303703.9</v>
      </c>
      <c r="Q54" s="18">
        <f t="shared" si="5"/>
        <v>0</v>
      </c>
      <c r="R54" s="52"/>
    </row>
    <row r="55" spans="1:18" ht="12.75" customHeight="1">
      <c r="A55" s="19"/>
      <c r="B55" s="20" t="s">
        <v>4</v>
      </c>
      <c r="C55" s="22"/>
      <c r="D55" s="22"/>
      <c r="E55" s="21"/>
      <c r="F55" s="22"/>
      <c r="G55" s="22"/>
      <c r="H55" s="22"/>
      <c r="I55" s="18">
        <f t="shared" si="0"/>
        <v>0</v>
      </c>
      <c r="J55" s="18">
        <f t="shared" si="1"/>
        <v>0</v>
      </c>
      <c r="K55" s="18">
        <f t="shared" si="2"/>
        <v>0</v>
      </c>
      <c r="L55" s="18">
        <f>F55*1.1</f>
        <v>0</v>
      </c>
      <c r="M55" s="18">
        <f t="shared" si="3"/>
        <v>0</v>
      </c>
      <c r="N55" s="18">
        <f t="shared" si="4"/>
        <v>0</v>
      </c>
      <c r="O55" s="18">
        <f>L55*1.1</f>
        <v>0</v>
      </c>
      <c r="P55" s="18">
        <f>M55*1.1</f>
        <v>0</v>
      </c>
      <c r="Q55" s="18">
        <f t="shared" si="5"/>
        <v>0</v>
      </c>
      <c r="R55" s="53"/>
    </row>
    <row r="56" spans="1:18" ht="41.25" customHeight="1">
      <c r="A56" s="19" t="s">
        <v>80</v>
      </c>
      <c r="B56" s="20" t="s">
        <v>81</v>
      </c>
      <c r="C56" s="22">
        <f>D56</f>
        <v>1477564.3</v>
      </c>
      <c r="D56" s="22">
        <v>1477564.3</v>
      </c>
      <c r="E56" s="21"/>
      <c r="F56" s="22">
        <f>G56</f>
        <v>2049380.6</v>
      </c>
      <c r="G56" s="22">
        <v>2049380.6</v>
      </c>
      <c r="H56" s="22"/>
      <c r="I56" s="18">
        <f t="shared" si="0"/>
        <v>571816.3</v>
      </c>
      <c r="J56" s="18">
        <f t="shared" si="1"/>
        <v>571816.3</v>
      </c>
      <c r="K56" s="18">
        <f t="shared" si="2"/>
        <v>0</v>
      </c>
      <c r="L56" s="18">
        <v>2149360.8</v>
      </c>
      <c r="M56" s="18">
        <v>2149360.8</v>
      </c>
      <c r="N56" s="18">
        <f t="shared" si="4"/>
        <v>0</v>
      </c>
      <c r="O56" s="18">
        <v>2300000</v>
      </c>
      <c r="P56" s="18">
        <v>2300000</v>
      </c>
      <c r="Q56" s="18">
        <f t="shared" si="5"/>
        <v>0</v>
      </c>
      <c r="R56" s="53"/>
    </row>
    <row r="57" spans="1:18" ht="41.25" customHeight="1">
      <c r="A57" s="19"/>
      <c r="B57" s="20" t="s">
        <v>551</v>
      </c>
      <c r="C57" s="22">
        <v>26052</v>
      </c>
      <c r="D57" s="22">
        <v>26052</v>
      </c>
      <c r="E57" s="21"/>
      <c r="F57" s="22"/>
      <c r="G57" s="22"/>
      <c r="H57" s="22"/>
      <c r="I57" s="18">
        <f t="shared" si="0"/>
        <v>-26052</v>
      </c>
      <c r="J57" s="18">
        <f t="shared" si="1"/>
        <v>-26052</v>
      </c>
      <c r="K57" s="18">
        <f t="shared" si="2"/>
        <v>0</v>
      </c>
      <c r="L57" s="18">
        <f>F57*1.1</f>
        <v>0</v>
      </c>
      <c r="M57" s="18">
        <f t="shared" si="3"/>
        <v>0</v>
      </c>
      <c r="N57" s="18">
        <f t="shared" si="4"/>
        <v>0</v>
      </c>
      <c r="O57" s="18"/>
      <c r="P57" s="18"/>
      <c r="Q57" s="18"/>
      <c r="R57" s="53"/>
    </row>
    <row r="58" spans="1:18" ht="28.5" customHeight="1">
      <c r="A58" s="19" t="s">
        <v>82</v>
      </c>
      <c r="B58" s="20" t="s">
        <v>83</v>
      </c>
      <c r="C58" s="22">
        <f>D58</f>
        <v>3703.9</v>
      </c>
      <c r="D58" s="22">
        <v>3703.9</v>
      </c>
      <c r="E58" s="21"/>
      <c r="F58" s="22">
        <f>G58</f>
        <v>3703.9</v>
      </c>
      <c r="G58" s="22">
        <v>3703.9</v>
      </c>
      <c r="H58" s="22"/>
      <c r="I58" s="18">
        <f t="shared" si="0"/>
        <v>0</v>
      </c>
      <c r="J58" s="18">
        <f t="shared" si="1"/>
        <v>0</v>
      </c>
      <c r="K58" s="18">
        <f t="shared" si="2"/>
        <v>0</v>
      </c>
      <c r="L58" s="18">
        <v>3703.9</v>
      </c>
      <c r="M58" s="18">
        <v>3703.9</v>
      </c>
      <c r="N58" s="18">
        <f t="shared" si="4"/>
        <v>0</v>
      </c>
      <c r="O58" s="18">
        <v>3703.9</v>
      </c>
      <c r="P58" s="18">
        <v>3703.9</v>
      </c>
      <c r="Q58" s="18">
        <f t="shared" si="5"/>
        <v>0</v>
      </c>
      <c r="R58" s="53"/>
    </row>
    <row r="59" spans="1:18" s="6" customFormat="1" ht="52.5" customHeight="1">
      <c r="A59" s="15" t="s">
        <v>84</v>
      </c>
      <c r="B59" s="16" t="s">
        <v>85</v>
      </c>
      <c r="C59" s="18">
        <v>1886700</v>
      </c>
      <c r="D59" s="18"/>
      <c r="E59" s="18">
        <v>1886700</v>
      </c>
      <c r="F59" s="18">
        <v>3092143.2</v>
      </c>
      <c r="G59" s="18"/>
      <c r="H59" s="18">
        <v>3092143.2</v>
      </c>
      <c r="I59" s="18">
        <f t="shared" si="0"/>
        <v>1205443.2000000002</v>
      </c>
      <c r="J59" s="18">
        <f t="shared" si="1"/>
        <v>0</v>
      </c>
      <c r="K59" s="18">
        <f t="shared" si="2"/>
        <v>1205443.2000000002</v>
      </c>
      <c r="L59" s="18">
        <v>3095000</v>
      </c>
      <c r="M59" s="18">
        <f t="shared" si="3"/>
        <v>0</v>
      </c>
      <c r="N59" s="18">
        <v>3095000</v>
      </c>
      <c r="O59" s="18">
        <v>3200000</v>
      </c>
      <c r="P59" s="18">
        <f>M59*1.1</f>
        <v>0</v>
      </c>
      <c r="Q59" s="18">
        <v>3200000</v>
      </c>
      <c r="R59" s="52"/>
    </row>
    <row r="60" spans="1:18" ht="12.75" customHeight="1">
      <c r="A60" s="19"/>
      <c r="B60" s="20" t="s">
        <v>4</v>
      </c>
      <c r="C60" s="22"/>
      <c r="D60" s="22"/>
      <c r="E60" s="22"/>
      <c r="F60" s="22"/>
      <c r="G60" s="22"/>
      <c r="H60" s="22"/>
      <c r="I60" s="18">
        <f t="shared" si="0"/>
        <v>0</v>
      </c>
      <c r="J60" s="18">
        <f t="shared" si="1"/>
        <v>0</v>
      </c>
      <c r="K60" s="18">
        <f t="shared" si="2"/>
        <v>0</v>
      </c>
      <c r="L60" s="18">
        <f>F60*1.1</f>
        <v>0</v>
      </c>
      <c r="M60" s="18">
        <f t="shared" si="3"/>
        <v>0</v>
      </c>
      <c r="N60" s="18">
        <f t="shared" si="4"/>
        <v>0</v>
      </c>
      <c r="O60" s="18">
        <f>L60*1.1</f>
        <v>0</v>
      </c>
      <c r="P60" s="18">
        <f>M60*1.1</f>
        <v>0</v>
      </c>
      <c r="Q60" s="18">
        <f t="shared" si="5"/>
        <v>0</v>
      </c>
      <c r="R60" s="53"/>
    </row>
    <row r="61" spans="1:18" ht="36" customHeight="1">
      <c r="A61" s="19" t="s">
        <v>86</v>
      </c>
      <c r="B61" s="20" t="s">
        <v>87</v>
      </c>
      <c r="C61" s="22">
        <v>1884000</v>
      </c>
      <c r="D61" s="22"/>
      <c r="E61" s="22">
        <v>1884000</v>
      </c>
      <c r="F61" s="22">
        <v>2970729.2</v>
      </c>
      <c r="G61" s="22"/>
      <c r="H61" s="22">
        <v>2970729.2</v>
      </c>
      <c r="I61" s="18">
        <f t="shared" si="0"/>
        <v>1086729.2000000002</v>
      </c>
      <c r="J61" s="18">
        <f t="shared" si="1"/>
        <v>0</v>
      </c>
      <c r="K61" s="18">
        <f t="shared" si="2"/>
        <v>1086729.2000000002</v>
      </c>
      <c r="L61" s="18">
        <v>3095000</v>
      </c>
      <c r="M61" s="18">
        <f t="shared" si="3"/>
        <v>0</v>
      </c>
      <c r="N61" s="18">
        <v>3095000</v>
      </c>
      <c r="O61" s="18">
        <v>3200000</v>
      </c>
      <c r="P61" s="18">
        <f>M61*1.1</f>
        <v>0</v>
      </c>
      <c r="Q61" s="18">
        <v>3200000</v>
      </c>
      <c r="R61" s="53"/>
    </row>
    <row r="62" spans="1:18" ht="36" customHeight="1">
      <c r="A62" s="19"/>
      <c r="B62" s="20" t="s">
        <v>552</v>
      </c>
      <c r="C62" s="22">
        <v>2700</v>
      </c>
      <c r="D62" s="22"/>
      <c r="E62" s="22">
        <v>2700</v>
      </c>
      <c r="F62" s="22"/>
      <c r="G62" s="22"/>
      <c r="H62" s="22"/>
      <c r="I62" s="18">
        <f t="shared" si="0"/>
        <v>-2700</v>
      </c>
      <c r="J62" s="18">
        <f t="shared" si="1"/>
        <v>0</v>
      </c>
      <c r="K62" s="18">
        <f t="shared" si="2"/>
        <v>-2700</v>
      </c>
      <c r="L62" s="18">
        <f>F62*1.1</f>
        <v>0</v>
      </c>
      <c r="M62" s="18">
        <f t="shared" si="3"/>
        <v>0</v>
      </c>
      <c r="N62" s="18">
        <f t="shared" si="4"/>
        <v>0</v>
      </c>
      <c r="O62" s="18">
        <f>L62*1.1</f>
        <v>0</v>
      </c>
      <c r="P62" s="18"/>
      <c r="Q62" s="18"/>
      <c r="R62" s="53"/>
    </row>
    <row r="63" spans="1:18" ht="36" customHeight="1">
      <c r="A63" s="19"/>
      <c r="B63" s="20" t="s">
        <v>549</v>
      </c>
      <c r="C63" s="22"/>
      <c r="D63" s="22"/>
      <c r="E63" s="22"/>
      <c r="F63" s="22">
        <v>121414</v>
      </c>
      <c r="G63" s="22"/>
      <c r="H63" s="22">
        <v>121414</v>
      </c>
      <c r="I63" s="18">
        <f t="shared" si="0"/>
        <v>121414</v>
      </c>
      <c r="J63" s="18">
        <f t="shared" si="1"/>
        <v>0</v>
      </c>
      <c r="K63" s="18">
        <f t="shared" si="2"/>
        <v>121414</v>
      </c>
      <c r="L63" s="18">
        <v>0</v>
      </c>
      <c r="M63" s="18">
        <f t="shared" si="3"/>
        <v>0</v>
      </c>
      <c r="N63" s="18">
        <v>0</v>
      </c>
      <c r="O63" s="18"/>
      <c r="P63" s="18"/>
      <c r="Q63" s="18"/>
      <c r="R63" s="53"/>
    </row>
    <row r="64" spans="1:18" s="6" customFormat="1" ht="69" customHeight="1">
      <c r="A64" s="15" t="s">
        <v>88</v>
      </c>
      <c r="B64" s="16" t="s">
        <v>89</v>
      </c>
      <c r="C64" s="18">
        <v>738733</v>
      </c>
      <c r="D64" s="18">
        <v>738733</v>
      </c>
      <c r="E64" s="18">
        <v>459707.3</v>
      </c>
      <c r="F64" s="18">
        <v>978994.7</v>
      </c>
      <c r="G64" s="18">
        <v>226409.5</v>
      </c>
      <c r="H64" s="18">
        <v>752585.2</v>
      </c>
      <c r="I64" s="18">
        <f t="shared" si="0"/>
        <v>240261.69999999995</v>
      </c>
      <c r="J64" s="18">
        <f t="shared" si="1"/>
        <v>-512323.5</v>
      </c>
      <c r="K64" s="18">
        <f t="shared" si="2"/>
        <v>292877.89999999997</v>
      </c>
      <c r="L64" s="18">
        <v>1027876.2</v>
      </c>
      <c r="M64" s="18">
        <v>239432.3</v>
      </c>
      <c r="N64" s="18">
        <v>788443.9</v>
      </c>
      <c r="O64" s="18">
        <v>1085876.5</v>
      </c>
      <c r="P64" s="18">
        <v>245632.8</v>
      </c>
      <c r="Q64" s="18">
        <v>840244.2</v>
      </c>
      <c r="R64" s="52"/>
    </row>
    <row r="65" spans="1:18" ht="12.75" customHeight="1">
      <c r="A65" s="19"/>
      <c r="B65" s="20" t="s">
        <v>4</v>
      </c>
      <c r="C65" s="22"/>
      <c r="D65" s="22"/>
      <c r="E65" s="22"/>
      <c r="F65" s="22"/>
      <c r="G65" s="22"/>
      <c r="H65" s="22"/>
      <c r="I65" s="18">
        <f t="shared" si="0"/>
        <v>0</v>
      </c>
      <c r="J65" s="18">
        <f t="shared" si="1"/>
        <v>0</v>
      </c>
      <c r="K65" s="18">
        <f t="shared" si="2"/>
        <v>0</v>
      </c>
      <c r="L65" s="18">
        <f>F65*1.1</f>
        <v>0</v>
      </c>
      <c r="M65" s="18">
        <f t="shared" si="3"/>
        <v>0</v>
      </c>
      <c r="N65" s="18">
        <f t="shared" si="4"/>
        <v>0</v>
      </c>
      <c r="O65" s="18">
        <f aca="true" t="shared" si="9" ref="O65:P68">L65*1.1</f>
        <v>0</v>
      </c>
      <c r="P65" s="18">
        <f t="shared" si="9"/>
        <v>0</v>
      </c>
      <c r="Q65" s="18">
        <f t="shared" si="5"/>
        <v>0</v>
      </c>
      <c r="R65" s="53"/>
    </row>
    <row r="66" spans="1:18" s="6" customFormat="1" ht="44.25" customHeight="1">
      <c r="A66" s="15" t="s">
        <v>90</v>
      </c>
      <c r="B66" s="16" t="s">
        <v>91</v>
      </c>
      <c r="C66" s="18"/>
      <c r="D66" s="18"/>
      <c r="E66" s="18"/>
      <c r="F66" s="18"/>
      <c r="G66" s="18"/>
      <c r="H66" s="18"/>
      <c r="I66" s="18">
        <f t="shared" si="0"/>
        <v>0</v>
      </c>
      <c r="J66" s="18">
        <f t="shared" si="1"/>
        <v>0</v>
      </c>
      <c r="K66" s="18">
        <f t="shared" si="2"/>
        <v>0</v>
      </c>
      <c r="L66" s="18">
        <f>F66*1.1</f>
        <v>0</v>
      </c>
      <c r="M66" s="18">
        <f t="shared" si="3"/>
        <v>0</v>
      </c>
      <c r="N66" s="18">
        <f t="shared" si="4"/>
        <v>0</v>
      </c>
      <c r="O66" s="18">
        <f t="shared" si="9"/>
        <v>0</v>
      </c>
      <c r="P66" s="18">
        <f t="shared" si="9"/>
        <v>0</v>
      </c>
      <c r="Q66" s="18">
        <f t="shared" si="5"/>
        <v>0</v>
      </c>
      <c r="R66" s="52"/>
    </row>
    <row r="67" spans="1:18" ht="18" customHeight="1">
      <c r="A67" s="19"/>
      <c r="B67" s="20" t="s">
        <v>4</v>
      </c>
      <c r="C67" s="22"/>
      <c r="D67" s="22"/>
      <c r="E67" s="22"/>
      <c r="F67" s="22"/>
      <c r="G67" s="22"/>
      <c r="H67" s="22"/>
      <c r="I67" s="18">
        <f t="shared" si="0"/>
        <v>0</v>
      </c>
      <c r="J67" s="18">
        <f t="shared" si="1"/>
        <v>0</v>
      </c>
      <c r="K67" s="18">
        <f t="shared" si="2"/>
        <v>0</v>
      </c>
      <c r="L67" s="18">
        <f>F67*1.1</f>
        <v>0</v>
      </c>
      <c r="M67" s="18">
        <f t="shared" si="3"/>
        <v>0</v>
      </c>
      <c r="N67" s="18">
        <f t="shared" si="4"/>
        <v>0</v>
      </c>
      <c r="O67" s="18">
        <f t="shared" si="9"/>
        <v>0</v>
      </c>
      <c r="P67" s="18">
        <f t="shared" si="9"/>
        <v>0</v>
      </c>
      <c r="Q67" s="18">
        <f t="shared" si="5"/>
        <v>0</v>
      </c>
      <c r="R67" s="53"/>
    </row>
    <row r="68" spans="1:18" ht="39" customHeight="1">
      <c r="A68" s="19" t="s">
        <v>92</v>
      </c>
      <c r="B68" s="20" t="s">
        <v>93</v>
      </c>
      <c r="C68" s="22"/>
      <c r="D68" s="22"/>
      <c r="E68" s="22"/>
      <c r="F68" s="22"/>
      <c r="G68" s="22"/>
      <c r="H68" s="22"/>
      <c r="I68" s="18">
        <f t="shared" si="0"/>
        <v>0</v>
      </c>
      <c r="J68" s="18">
        <f t="shared" si="1"/>
        <v>0</v>
      </c>
      <c r="K68" s="18">
        <f t="shared" si="2"/>
        <v>0</v>
      </c>
      <c r="L68" s="18">
        <f>F68*1.1</f>
        <v>0</v>
      </c>
      <c r="M68" s="18">
        <f t="shared" si="3"/>
        <v>0</v>
      </c>
      <c r="N68" s="18">
        <f t="shared" si="4"/>
        <v>0</v>
      </c>
      <c r="O68" s="18">
        <f t="shared" si="9"/>
        <v>0</v>
      </c>
      <c r="P68" s="18">
        <f t="shared" si="9"/>
        <v>0</v>
      </c>
      <c r="Q68" s="18">
        <f t="shared" si="5"/>
        <v>0</v>
      </c>
      <c r="R68" s="53"/>
    </row>
    <row r="69" spans="1:18" s="6" customFormat="1" ht="44.25" customHeight="1">
      <c r="A69" s="15" t="s">
        <v>94</v>
      </c>
      <c r="B69" s="16" t="s">
        <v>95</v>
      </c>
      <c r="C69" s="18">
        <v>160025</v>
      </c>
      <c r="D69" s="18">
        <v>160025</v>
      </c>
      <c r="E69" s="18"/>
      <c r="F69" s="18">
        <v>170166.9</v>
      </c>
      <c r="G69" s="18">
        <v>170166.9</v>
      </c>
      <c r="H69" s="18"/>
      <c r="I69" s="18">
        <f t="shared" si="0"/>
        <v>10141.899999999994</v>
      </c>
      <c r="J69" s="18">
        <f t="shared" si="1"/>
        <v>10141.899999999994</v>
      </c>
      <c r="K69" s="18">
        <f t="shared" si="2"/>
        <v>0</v>
      </c>
      <c r="L69" s="18">
        <v>173539.7</v>
      </c>
      <c r="M69" s="18">
        <v>173539.8</v>
      </c>
      <c r="N69" s="18">
        <f t="shared" si="4"/>
        <v>0</v>
      </c>
      <c r="O69" s="18">
        <v>179239.7</v>
      </c>
      <c r="P69" s="18">
        <v>179239.7</v>
      </c>
      <c r="Q69" s="18">
        <f t="shared" si="5"/>
        <v>0</v>
      </c>
      <c r="R69" s="52"/>
    </row>
    <row r="70" spans="1:18" ht="12.75" customHeight="1">
      <c r="A70" s="19"/>
      <c r="B70" s="20" t="s">
        <v>4</v>
      </c>
      <c r="C70" s="22"/>
      <c r="D70" s="22"/>
      <c r="E70" s="22"/>
      <c r="F70" s="22"/>
      <c r="G70" s="22"/>
      <c r="H70" s="22"/>
      <c r="I70" s="18">
        <f t="shared" si="0"/>
        <v>0</v>
      </c>
      <c r="J70" s="18">
        <f t="shared" si="1"/>
        <v>0</v>
      </c>
      <c r="K70" s="18">
        <f t="shared" si="2"/>
        <v>0</v>
      </c>
      <c r="L70" s="18">
        <f>F70*1.1</f>
        <v>0</v>
      </c>
      <c r="M70" s="18">
        <f t="shared" si="3"/>
        <v>0</v>
      </c>
      <c r="N70" s="18">
        <f t="shared" si="4"/>
        <v>0</v>
      </c>
      <c r="O70" s="18">
        <f>L70*1.1</f>
        <v>0</v>
      </c>
      <c r="P70" s="18">
        <f>M70*1.1</f>
        <v>0</v>
      </c>
      <c r="Q70" s="18">
        <f t="shared" si="5"/>
        <v>0</v>
      </c>
      <c r="R70" s="53"/>
    </row>
    <row r="71" spans="1:18" ht="27" customHeight="1">
      <c r="A71" s="19" t="s">
        <v>96</v>
      </c>
      <c r="B71" s="20" t="s">
        <v>97</v>
      </c>
      <c r="C71" s="22">
        <v>109392</v>
      </c>
      <c r="D71" s="22">
        <v>109392</v>
      </c>
      <c r="E71" s="22"/>
      <c r="F71" s="22">
        <v>107116.8</v>
      </c>
      <c r="G71" s="22">
        <v>107116.8</v>
      </c>
      <c r="H71" s="22"/>
      <c r="I71" s="18">
        <f t="shared" si="0"/>
        <v>-2275.199999999997</v>
      </c>
      <c r="J71" s="18">
        <f t="shared" si="1"/>
        <v>-2275.199999999997</v>
      </c>
      <c r="K71" s="18">
        <f t="shared" si="2"/>
        <v>0</v>
      </c>
      <c r="L71" s="18">
        <v>110000</v>
      </c>
      <c r="M71" s="18">
        <v>110000</v>
      </c>
      <c r="N71" s="18">
        <f t="shared" si="4"/>
        <v>0</v>
      </c>
      <c r="O71" s="18">
        <v>115000</v>
      </c>
      <c r="P71" s="18">
        <v>115000</v>
      </c>
      <c r="Q71" s="18">
        <f t="shared" si="5"/>
        <v>0</v>
      </c>
      <c r="R71" s="53"/>
    </row>
    <row r="72" spans="1:18" ht="50.25" customHeight="1">
      <c r="A72" s="19" t="s">
        <v>98</v>
      </c>
      <c r="B72" s="20" t="s">
        <v>99</v>
      </c>
      <c r="C72" s="22">
        <v>35633</v>
      </c>
      <c r="D72" s="22">
        <v>35633</v>
      </c>
      <c r="E72" s="22"/>
      <c r="F72" s="22">
        <v>36486.4</v>
      </c>
      <c r="G72" s="22">
        <v>36486.4</v>
      </c>
      <c r="H72" s="22"/>
      <c r="I72" s="18">
        <f t="shared" si="0"/>
        <v>853.4000000000015</v>
      </c>
      <c r="J72" s="18">
        <f t="shared" si="1"/>
        <v>853.4000000000015</v>
      </c>
      <c r="K72" s="18">
        <f t="shared" si="2"/>
        <v>0</v>
      </c>
      <c r="L72" s="18">
        <v>36500</v>
      </c>
      <c r="M72" s="18">
        <v>36500</v>
      </c>
      <c r="N72" s="18">
        <f t="shared" si="4"/>
        <v>0</v>
      </c>
      <c r="O72" s="18">
        <v>36700</v>
      </c>
      <c r="P72" s="18">
        <v>36700</v>
      </c>
      <c r="Q72" s="18">
        <f t="shared" si="5"/>
        <v>0</v>
      </c>
      <c r="R72" s="53"/>
    </row>
    <row r="73" spans="1:18" ht="18" customHeight="1">
      <c r="A73" s="19" t="s">
        <v>100</v>
      </c>
      <c r="B73" s="20" t="s">
        <v>101</v>
      </c>
      <c r="C73" s="22">
        <v>15000</v>
      </c>
      <c r="D73" s="22">
        <v>15000</v>
      </c>
      <c r="E73" s="22"/>
      <c r="F73" s="22">
        <v>25524</v>
      </c>
      <c r="G73" s="22">
        <v>25524</v>
      </c>
      <c r="H73" s="22"/>
      <c r="I73" s="18">
        <f t="shared" si="0"/>
        <v>10524</v>
      </c>
      <c r="J73" s="18">
        <f t="shared" si="1"/>
        <v>10524</v>
      </c>
      <c r="K73" s="18">
        <f t="shared" si="2"/>
        <v>0</v>
      </c>
      <c r="L73" s="18">
        <v>26000</v>
      </c>
      <c r="M73" s="18">
        <v>26000</v>
      </c>
      <c r="N73" s="18">
        <f t="shared" si="4"/>
        <v>0</v>
      </c>
      <c r="O73" s="18">
        <v>26500</v>
      </c>
      <c r="P73" s="18">
        <v>26500</v>
      </c>
      <c r="Q73" s="18">
        <f t="shared" si="5"/>
        <v>0</v>
      </c>
      <c r="R73" s="53"/>
    </row>
    <row r="74" spans="1:18" ht="18" customHeight="1">
      <c r="A74" s="19"/>
      <c r="B74" s="20" t="s">
        <v>550</v>
      </c>
      <c r="C74" s="22"/>
      <c r="D74" s="22"/>
      <c r="E74" s="22"/>
      <c r="F74" s="22">
        <v>1039.7</v>
      </c>
      <c r="G74" s="22">
        <v>1039.7</v>
      </c>
      <c r="H74" s="22"/>
      <c r="I74" s="18">
        <f t="shared" si="0"/>
        <v>1039.7</v>
      </c>
      <c r="J74" s="18">
        <f t="shared" si="1"/>
        <v>1039.7</v>
      </c>
      <c r="K74" s="18">
        <f t="shared" si="2"/>
        <v>0</v>
      </c>
      <c r="L74" s="18">
        <v>1039.7</v>
      </c>
      <c r="M74" s="18">
        <v>1039.7</v>
      </c>
      <c r="N74" s="18">
        <f t="shared" si="4"/>
        <v>0</v>
      </c>
      <c r="O74" s="18">
        <v>1039.7</v>
      </c>
      <c r="P74" s="18">
        <v>1039.7</v>
      </c>
      <c r="Q74" s="18"/>
      <c r="R74" s="53"/>
    </row>
    <row r="75" spans="1:18" s="6" customFormat="1" ht="50.25" customHeight="1">
      <c r="A75" s="15" t="s">
        <v>102</v>
      </c>
      <c r="B75" s="16" t="s">
        <v>103</v>
      </c>
      <c r="C75" s="18">
        <v>2227.2</v>
      </c>
      <c r="D75" s="18">
        <v>2227.2</v>
      </c>
      <c r="E75" s="18"/>
      <c r="F75" s="18">
        <v>2227.2</v>
      </c>
      <c r="G75" s="18">
        <v>2227.2</v>
      </c>
      <c r="H75" s="18"/>
      <c r="I75" s="18">
        <f aca="true" t="shared" si="10" ref="I75:I112">F75-C75</f>
        <v>0</v>
      </c>
      <c r="J75" s="18">
        <f aca="true" t="shared" si="11" ref="J75:J112">G75-D75</f>
        <v>0</v>
      </c>
      <c r="K75" s="18">
        <f aca="true" t="shared" si="12" ref="K75:K112">H75-E75</f>
        <v>0</v>
      </c>
      <c r="L75" s="18">
        <v>2227.2</v>
      </c>
      <c r="M75" s="18">
        <v>2227.2</v>
      </c>
      <c r="N75" s="18">
        <f aca="true" t="shared" si="13" ref="N75:N112">H75*1.1</f>
        <v>0</v>
      </c>
      <c r="O75" s="18">
        <v>2227.2</v>
      </c>
      <c r="P75" s="18">
        <v>2227.2</v>
      </c>
      <c r="Q75" s="18">
        <f t="shared" si="5"/>
        <v>0</v>
      </c>
      <c r="R75" s="52"/>
    </row>
    <row r="76" spans="1:18" ht="12.75" customHeight="1">
      <c r="A76" s="19"/>
      <c r="B76" s="20" t="s">
        <v>4</v>
      </c>
      <c r="C76" s="22"/>
      <c r="D76" s="22"/>
      <c r="E76" s="22"/>
      <c r="F76" s="22"/>
      <c r="G76" s="22"/>
      <c r="H76" s="22"/>
      <c r="I76" s="18">
        <f t="shared" si="10"/>
        <v>0</v>
      </c>
      <c r="J76" s="18">
        <f t="shared" si="11"/>
        <v>0</v>
      </c>
      <c r="K76" s="18">
        <f t="shared" si="12"/>
        <v>0</v>
      </c>
      <c r="L76" s="18">
        <f aca="true" t="shared" si="14" ref="L76:L110">F76*1.1</f>
        <v>0</v>
      </c>
      <c r="M76" s="18">
        <f aca="true" t="shared" si="15" ref="M76:M111">G76*1.1</f>
        <v>0</v>
      </c>
      <c r="N76" s="18">
        <f t="shared" si="13"/>
        <v>0</v>
      </c>
      <c r="O76" s="18">
        <f>L76*1.1</f>
        <v>0</v>
      </c>
      <c r="P76" s="18">
        <f>M76*1.1</f>
        <v>0</v>
      </c>
      <c r="Q76" s="18">
        <f t="shared" si="5"/>
        <v>0</v>
      </c>
      <c r="R76" s="53"/>
    </row>
    <row r="77" spans="1:18" ht="51" customHeight="1">
      <c r="A77" s="19" t="s">
        <v>104</v>
      </c>
      <c r="B77" s="20" t="s">
        <v>105</v>
      </c>
      <c r="C77" s="22">
        <v>2227.2</v>
      </c>
      <c r="D77" s="22">
        <v>2227.2</v>
      </c>
      <c r="E77" s="22"/>
      <c r="F77" s="22">
        <v>2227.2</v>
      </c>
      <c r="G77" s="22">
        <v>2227.2</v>
      </c>
      <c r="H77" s="22"/>
      <c r="I77" s="18">
        <f t="shared" si="10"/>
        <v>0</v>
      </c>
      <c r="J77" s="18">
        <f t="shared" si="11"/>
        <v>0</v>
      </c>
      <c r="K77" s="18">
        <f t="shared" si="12"/>
        <v>0</v>
      </c>
      <c r="L77" s="18">
        <v>2227.2</v>
      </c>
      <c r="M77" s="18">
        <v>2227.2</v>
      </c>
      <c r="N77" s="18">
        <f t="shared" si="13"/>
        <v>0</v>
      </c>
      <c r="O77" s="18">
        <v>2227.2</v>
      </c>
      <c r="P77" s="18">
        <v>2227.2</v>
      </c>
      <c r="Q77" s="18">
        <f t="shared" si="5"/>
        <v>0</v>
      </c>
      <c r="R77" s="53"/>
    </row>
    <row r="78" spans="1:18" s="6" customFormat="1" ht="50.25" customHeight="1">
      <c r="A78" s="15" t="s">
        <v>106</v>
      </c>
      <c r="B78" s="16" t="s">
        <v>107</v>
      </c>
      <c r="C78" s="18">
        <v>45443.4</v>
      </c>
      <c r="D78" s="18">
        <v>45443.4</v>
      </c>
      <c r="E78" s="18"/>
      <c r="F78" s="18">
        <v>44020.4</v>
      </c>
      <c r="G78" s="18">
        <v>44020.4</v>
      </c>
      <c r="H78" s="18"/>
      <c r="I78" s="18">
        <f t="shared" si="10"/>
        <v>-1423</v>
      </c>
      <c r="J78" s="18">
        <f t="shared" si="11"/>
        <v>-1423</v>
      </c>
      <c r="K78" s="18">
        <f t="shared" si="12"/>
        <v>0</v>
      </c>
      <c r="L78" s="18">
        <v>43665.4</v>
      </c>
      <c r="M78" s="18">
        <v>43665.4</v>
      </c>
      <c r="N78" s="18">
        <f t="shared" si="13"/>
        <v>0</v>
      </c>
      <c r="O78" s="18">
        <v>44165.4</v>
      </c>
      <c r="P78" s="18">
        <v>44165.4</v>
      </c>
      <c r="Q78" s="18">
        <f t="shared" si="5"/>
        <v>0</v>
      </c>
      <c r="R78" s="52"/>
    </row>
    <row r="79" spans="1:18" ht="12.75" customHeight="1">
      <c r="A79" s="19"/>
      <c r="B79" s="20" t="s">
        <v>4</v>
      </c>
      <c r="C79" s="22"/>
      <c r="D79" s="22"/>
      <c r="E79" s="22"/>
      <c r="F79" s="22"/>
      <c r="G79" s="22"/>
      <c r="H79" s="22"/>
      <c r="I79" s="18">
        <f t="shared" si="10"/>
        <v>0</v>
      </c>
      <c r="J79" s="18">
        <f t="shared" si="11"/>
        <v>0</v>
      </c>
      <c r="K79" s="18">
        <f t="shared" si="12"/>
        <v>0</v>
      </c>
      <c r="L79" s="18">
        <f t="shared" si="14"/>
        <v>0</v>
      </c>
      <c r="M79" s="18">
        <f t="shared" si="15"/>
        <v>0</v>
      </c>
      <c r="N79" s="18">
        <f t="shared" si="13"/>
        <v>0</v>
      </c>
      <c r="O79" s="18">
        <f aca="true" t="shared" si="16" ref="O79:O110">L79*1.1</f>
        <v>0</v>
      </c>
      <c r="P79" s="18">
        <f aca="true" t="shared" si="17" ref="P79:P111">M79*1.1</f>
        <v>0</v>
      </c>
      <c r="Q79" s="18">
        <f aca="true" t="shared" si="18" ref="Q79:Q112">N79*1.1</f>
        <v>0</v>
      </c>
      <c r="R79" s="53"/>
    </row>
    <row r="80" spans="1:18" ht="72" customHeight="1">
      <c r="A80" s="19" t="s">
        <v>108</v>
      </c>
      <c r="B80" s="20" t="s">
        <v>109</v>
      </c>
      <c r="C80" s="22">
        <v>45443.4</v>
      </c>
      <c r="D80" s="22">
        <v>45443.4</v>
      </c>
      <c r="E80" s="22"/>
      <c r="F80" s="22">
        <v>44020.4</v>
      </c>
      <c r="G80" s="22">
        <v>44020.4</v>
      </c>
      <c r="H80" s="22"/>
      <c r="I80" s="18">
        <f t="shared" si="10"/>
        <v>-1423</v>
      </c>
      <c r="J80" s="18">
        <f t="shared" si="11"/>
        <v>-1423</v>
      </c>
      <c r="K80" s="18">
        <f t="shared" si="12"/>
        <v>0</v>
      </c>
      <c r="L80" s="18">
        <v>43665.4</v>
      </c>
      <c r="M80" s="18">
        <v>43665.4</v>
      </c>
      <c r="N80" s="18">
        <f t="shared" si="13"/>
        <v>0</v>
      </c>
      <c r="O80" s="18">
        <f>44165.4+5</f>
        <v>44170.4</v>
      </c>
      <c r="P80" s="18">
        <f>44165.4+5</f>
        <v>44170.4</v>
      </c>
      <c r="Q80" s="18">
        <f t="shared" si="18"/>
        <v>0</v>
      </c>
      <c r="R80" s="53"/>
    </row>
    <row r="81" spans="1:18" ht="18" customHeight="1">
      <c r="A81" s="19"/>
      <c r="B81" s="20" t="s">
        <v>4</v>
      </c>
      <c r="C81" s="22"/>
      <c r="D81" s="22"/>
      <c r="E81" s="22"/>
      <c r="F81" s="22"/>
      <c r="G81" s="22"/>
      <c r="H81" s="22"/>
      <c r="I81" s="18">
        <f t="shared" si="10"/>
        <v>0</v>
      </c>
      <c r="J81" s="18">
        <f t="shared" si="11"/>
        <v>0</v>
      </c>
      <c r="K81" s="18">
        <f t="shared" si="12"/>
        <v>0</v>
      </c>
      <c r="L81" s="18">
        <f t="shared" si="14"/>
        <v>0</v>
      </c>
      <c r="M81" s="18">
        <f t="shared" si="15"/>
        <v>0</v>
      </c>
      <c r="N81" s="18">
        <f t="shared" si="13"/>
        <v>0</v>
      </c>
      <c r="O81" s="18">
        <f t="shared" si="16"/>
        <v>0</v>
      </c>
      <c r="P81" s="18">
        <f t="shared" si="17"/>
        <v>0</v>
      </c>
      <c r="Q81" s="18">
        <f t="shared" si="18"/>
        <v>0</v>
      </c>
      <c r="R81" s="53"/>
    </row>
    <row r="82" spans="1:18" ht="57" customHeight="1">
      <c r="A82" s="19" t="s">
        <v>110</v>
      </c>
      <c r="B82" s="20" t="s">
        <v>111</v>
      </c>
      <c r="C82" s="22"/>
      <c r="D82" s="22"/>
      <c r="E82" s="22"/>
      <c r="F82" s="22"/>
      <c r="G82" s="22"/>
      <c r="H82" s="22"/>
      <c r="I82" s="18">
        <f t="shared" si="10"/>
        <v>0</v>
      </c>
      <c r="J82" s="18">
        <f t="shared" si="11"/>
        <v>0</v>
      </c>
      <c r="K82" s="18">
        <f t="shared" si="12"/>
        <v>0</v>
      </c>
      <c r="L82" s="18">
        <f t="shared" si="14"/>
        <v>0</v>
      </c>
      <c r="M82" s="18">
        <f t="shared" si="15"/>
        <v>0</v>
      </c>
      <c r="N82" s="18">
        <f t="shared" si="13"/>
        <v>0</v>
      </c>
      <c r="O82" s="18">
        <f t="shared" si="16"/>
        <v>0</v>
      </c>
      <c r="P82" s="18">
        <f t="shared" si="17"/>
        <v>0</v>
      </c>
      <c r="Q82" s="18">
        <f t="shared" si="18"/>
        <v>0</v>
      </c>
      <c r="R82" s="53"/>
    </row>
    <row r="83" spans="1:18" ht="60.75">
      <c r="A83" s="19" t="s">
        <v>112</v>
      </c>
      <c r="B83" s="20" t="s">
        <v>113</v>
      </c>
      <c r="C83" s="22"/>
      <c r="D83" s="22"/>
      <c r="E83" s="22"/>
      <c r="F83" s="22"/>
      <c r="G83" s="22"/>
      <c r="H83" s="22"/>
      <c r="I83" s="18">
        <f t="shared" si="10"/>
        <v>0</v>
      </c>
      <c r="J83" s="18">
        <f t="shared" si="11"/>
        <v>0</v>
      </c>
      <c r="K83" s="18">
        <f t="shared" si="12"/>
        <v>0</v>
      </c>
      <c r="L83" s="18">
        <f t="shared" si="14"/>
        <v>0</v>
      </c>
      <c r="M83" s="18">
        <f t="shared" si="15"/>
        <v>0</v>
      </c>
      <c r="N83" s="18">
        <f t="shared" si="13"/>
        <v>0</v>
      </c>
      <c r="O83" s="18">
        <f t="shared" si="16"/>
        <v>0</v>
      </c>
      <c r="P83" s="18">
        <f t="shared" si="17"/>
        <v>0</v>
      </c>
      <c r="Q83" s="18">
        <f t="shared" si="18"/>
        <v>0</v>
      </c>
      <c r="R83" s="53"/>
    </row>
    <row r="84" spans="1:18" ht="47.25" customHeight="1">
      <c r="A84" s="19" t="s">
        <v>114</v>
      </c>
      <c r="B84" s="20" t="s">
        <v>115</v>
      </c>
      <c r="C84" s="22"/>
      <c r="D84" s="22"/>
      <c r="E84" s="22"/>
      <c r="F84" s="22"/>
      <c r="G84" s="22"/>
      <c r="H84" s="22"/>
      <c r="I84" s="18">
        <f t="shared" si="10"/>
        <v>0</v>
      </c>
      <c r="J84" s="18">
        <f t="shared" si="11"/>
        <v>0</v>
      </c>
      <c r="K84" s="18">
        <f t="shared" si="12"/>
        <v>0</v>
      </c>
      <c r="L84" s="18">
        <f t="shared" si="14"/>
        <v>0</v>
      </c>
      <c r="M84" s="18">
        <f t="shared" si="15"/>
        <v>0</v>
      </c>
      <c r="N84" s="18">
        <f t="shared" si="13"/>
        <v>0</v>
      </c>
      <c r="O84" s="18">
        <f t="shared" si="16"/>
        <v>0</v>
      </c>
      <c r="P84" s="18">
        <f t="shared" si="17"/>
        <v>0</v>
      </c>
      <c r="Q84" s="18">
        <f t="shared" si="18"/>
        <v>0</v>
      </c>
      <c r="R84" s="53"/>
    </row>
    <row r="85" spans="1:18" ht="57" customHeight="1">
      <c r="A85" s="19" t="s">
        <v>116</v>
      </c>
      <c r="B85" s="20" t="s">
        <v>117</v>
      </c>
      <c r="C85" s="22"/>
      <c r="D85" s="22"/>
      <c r="E85" s="22"/>
      <c r="F85" s="22"/>
      <c r="G85" s="22"/>
      <c r="H85" s="22"/>
      <c r="I85" s="18">
        <f t="shared" si="10"/>
        <v>0</v>
      </c>
      <c r="J85" s="18">
        <f t="shared" si="11"/>
        <v>0</v>
      </c>
      <c r="K85" s="18">
        <f t="shared" si="12"/>
        <v>0</v>
      </c>
      <c r="L85" s="18">
        <f t="shared" si="14"/>
        <v>0</v>
      </c>
      <c r="M85" s="18">
        <f t="shared" si="15"/>
        <v>0</v>
      </c>
      <c r="N85" s="18">
        <f t="shared" si="13"/>
        <v>0</v>
      </c>
      <c r="O85" s="18">
        <f t="shared" si="16"/>
        <v>0</v>
      </c>
      <c r="P85" s="18">
        <f t="shared" si="17"/>
        <v>0</v>
      </c>
      <c r="Q85" s="18">
        <f t="shared" si="18"/>
        <v>0</v>
      </c>
      <c r="R85" s="53"/>
    </row>
    <row r="86" spans="1:18" ht="31.5" customHeight="1">
      <c r="A86" s="19" t="s">
        <v>118</v>
      </c>
      <c r="B86" s="20" t="s">
        <v>119</v>
      </c>
      <c r="C86" s="22"/>
      <c r="D86" s="22"/>
      <c r="E86" s="22"/>
      <c r="F86" s="22"/>
      <c r="G86" s="22"/>
      <c r="H86" s="22"/>
      <c r="I86" s="18">
        <f t="shared" si="10"/>
        <v>0</v>
      </c>
      <c r="J86" s="18">
        <f t="shared" si="11"/>
        <v>0</v>
      </c>
      <c r="K86" s="18">
        <f t="shared" si="12"/>
        <v>0</v>
      </c>
      <c r="L86" s="18">
        <f t="shared" si="14"/>
        <v>0</v>
      </c>
      <c r="M86" s="18">
        <f t="shared" si="15"/>
        <v>0</v>
      </c>
      <c r="N86" s="18">
        <f t="shared" si="13"/>
        <v>0</v>
      </c>
      <c r="O86" s="18">
        <f t="shared" si="16"/>
        <v>0</v>
      </c>
      <c r="P86" s="18">
        <f t="shared" si="17"/>
        <v>0</v>
      </c>
      <c r="Q86" s="18">
        <f t="shared" si="18"/>
        <v>0</v>
      </c>
      <c r="R86" s="53"/>
    </row>
    <row r="87" spans="1:18" ht="39" customHeight="1">
      <c r="A87" s="19" t="s">
        <v>120</v>
      </c>
      <c r="B87" s="20" t="s">
        <v>121</v>
      </c>
      <c r="C87" s="22">
        <v>22165.4</v>
      </c>
      <c r="D87" s="22">
        <v>22165.4</v>
      </c>
      <c r="E87" s="22"/>
      <c r="F87" s="22">
        <v>22165.4</v>
      </c>
      <c r="G87" s="22">
        <v>22165.4</v>
      </c>
      <c r="H87" s="22"/>
      <c r="I87" s="18">
        <f t="shared" si="10"/>
        <v>0</v>
      </c>
      <c r="J87" s="18">
        <f t="shared" si="11"/>
        <v>0</v>
      </c>
      <c r="K87" s="18">
        <f t="shared" si="12"/>
        <v>0</v>
      </c>
      <c r="L87" s="18">
        <v>22165.4</v>
      </c>
      <c r="M87" s="18">
        <v>22165.4</v>
      </c>
      <c r="N87" s="18">
        <f t="shared" si="13"/>
        <v>0</v>
      </c>
      <c r="O87" s="18">
        <v>22165.4</v>
      </c>
      <c r="P87" s="18">
        <v>22165.4</v>
      </c>
      <c r="Q87" s="18">
        <f t="shared" si="18"/>
        <v>0</v>
      </c>
      <c r="R87" s="53"/>
    </row>
    <row r="88" spans="1:18" ht="80.25" customHeight="1">
      <c r="A88" s="19" t="s">
        <v>122</v>
      </c>
      <c r="B88" s="20" t="s">
        <v>123</v>
      </c>
      <c r="C88" s="22"/>
      <c r="D88" s="22"/>
      <c r="E88" s="22"/>
      <c r="F88" s="22"/>
      <c r="G88" s="22"/>
      <c r="H88" s="22"/>
      <c r="I88" s="18">
        <f t="shared" si="10"/>
        <v>0</v>
      </c>
      <c r="J88" s="18">
        <f t="shared" si="11"/>
        <v>0</v>
      </c>
      <c r="K88" s="18">
        <f t="shared" si="12"/>
        <v>0</v>
      </c>
      <c r="L88" s="18">
        <f t="shared" si="14"/>
        <v>0</v>
      </c>
      <c r="M88" s="18">
        <f t="shared" si="15"/>
        <v>0</v>
      </c>
      <c r="N88" s="18">
        <f t="shared" si="13"/>
        <v>0</v>
      </c>
      <c r="O88" s="18">
        <f t="shared" si="16"/>
        <v>0</v>
      </c>
      <c r="P88" s="18">
        <f t="shared" si="17"/>
        <v>0</v>
      </c>
      <c r="Q88" s="18">
        <f t="shared" si="18"/>
        <v>0</v>
      </c>
      <c r="R88" s="53"/>
    </row>
    <row r="89" spans="1:18" ht="48.75" customHeight="1">
      <c r="A89" s="19" t="s">
        <v>124</v>
      </c>
      <c r="B89" s="20" t="s">
        <v>125</v>
      </c>
      <c r="C89" s="22"/>
      <c r="D89" s="22"/>
      <c r="E89" s="22"/>
      <c r="F89" s="22"/>
      <c r="G89" s="22"/>
      <c r="H89" s="22"/>
      <c r="I89" s="18">
        <f t="shared" si="10"/>
        <v>0</v>
      </c>
      <c r="J89" s="18">
        <f t="shared" si="11"/>
        <v>0</v>
      </c>
      <c r="K89" s="18">
        <f t="shared" si="12"/>
        <v>0</v>
      </c>
      <c r="L89" s="18">
        <f t="shared" si="14"/>
        <v>0</v>
      </c>
      <c r="M89" s="18">
        <f t="shared" si="15"/>
        <v>0</v>
      </c>
      <c r="N89" s="18">
        <f t="shared" si="13"/>
        <v>0</v>
      </c>
      <c r="O89" s="18">
        <f t="shared" si="16"/>
        <v>0</v>
      </c>
      <c r="P89" s="18">
        <f t="shared" si="17"/>
        <v>0</v>
      </c>
      <c r="Q89" s="18">
        <f t="shared" si="18"/>
        <v>0</v>
      </c>
      <c r="R89" s="53"/>
    </row>
    <row r="90" spans="1:18" ht="30" customHeight="1">
      <c r="A90" s="19" t="s">
        <v>126</v>
      </c>
      <c r="B90" s="20" t="s">
        <v>127</v>
      </c>
      <c r="C90" s="22">
        <v>17278</v>
      </c>
      <c r="D90" s="22">
        <v>17278</v>
      </c>
      <c r="E90" s="22"/>
      <c r="F90" s="22">
        <v>15850</v>
      </c>
      <c r="G90" s="22">
        <v>15850</v>
      </c>
      <c r="H90" s="22"/>
      <c r="I90" s="18">
        <f t="shared" si="10"/>
        <v>-1428</v>
      </c>
      <c r="J90" s="18">
        <f t="shared" si="11"/>
        <v>-1428</v>
      </c>
      <c r="K90" s="18">
        <f t="shared" si="12"/>
        <v>0</v>
      </c>
      <c r="L90" s="18">
        <v>15000</v>
      </c>
      <c r="M90" s="18">
        <v>15000</v>
      </c>
      <c r="N90" s="18">
        <f t="shared" si="13"/>
        <v>0</v>
      </c>
      <c r="O90" s="18">
        <v>15500</v>
      </c>
      <c r="P90" s="18">
        <v>15500</v>
      </c>
      <c r="Q90" s="18">
        <f t="shared" si="18"/>
        <v>0</v>
      </c>
      <c r="R90" s="53"/>
    </row>
    <row r="91" spans="1:18" ht="48.75" customHeight="1">
      <c r="A91" s="19" t="s">
        <v>128</v>
      </c>
      <c r="B91" s="20" t="s">
        <v>129</v>
      </c>
      <c r="C91" s="22">
        <v>6000</v>
      </c>
      <c r="D91" s="22">
        <v>6000</v>
      </c>
      <c r="E91" s="22">
        <v>0</v>
      </c>
      <c r="F91" s="22">
        <v>6000</v>
      </c>
      <c r="G91" s="22">
        <v>6000</v>
      </c>
      <c r="H91" s="22">
        <v>0</v>
      </c>
      <c r="I91" s="18">
        <f t="shared" si="10"/>
        <v>0</v>
      </c>
      <c r="J91" s="18">
        <f t="shared" si="11"/>
        <v>0</v>
      </c>
      <c r="K91" s="18">
        <f t="shared" si="12"/>
        <v>0</v>
      </c>
      <c r="L91" s="18">
        <v>6000</v>
      </c>
      <c r="M91" s="18">
        <v>6000</v>
      </c>
      <c r="N91" s="18">
        <f t="shared" si="13"/>
        <v>0</v>
      </c>
      <c r="O91" s="18">
        <v>6500</v>
      </c>
      <c r="P91" s="18">
        <v>6500</v>
      </c>
      <c r="Q91" s="18">
        <f t="shared" si="18"/>
        <v>0</v>
      </c>
      <c r="R91" s="53"/>
    </row>
    <row r="92" spans="1:18" ht="48.75" customHeight="1">
      <c r="A92" s="19" t="s">
        <v>130</v>
      </c>
      <c r="B92" s="20" t="s">
        <v>131</v>
      </c>
      <c r="C92" s="22"/>
      <c r="D92" s="22"/>
      <c r="E92" s="22"/>
      <c r="F92" s="22"/>
      <c r="G92" s="22"/>
      <c r="H92" s="22"/>
      <c r="I92" s="18">
        <f t="shared" si="10"/>
        <v>0</v>
      </c>
      <c r="J92" s="18">
        <f t="shared" si="11"/>
        <v>0</v>
      </c>
      <c r="K92" s="18">
        <f t="shared" si="12"/>
        <v>0</v>
      </c>
      <c r="L92" s="18">
        <f t="shared" si="14"/>
        <v>0</v>
      </c>
      <c r="M92" s="18">
        <f t="shared" si="15"/>
        <v>0</v>
      </c>
      <c r="N92" s="18">
        <f t="shared" si="13"/>
        <v>0</v>
      </c>
      <c r="O92" s="18">
        <f t="shared" si="16"/>
        <v>0</v>
      </c>
      <c r="P92" s="18">
        <f t="shared" si="17"/>
        <v>0</v>
      </c>
      <c r="Q92" s="18">
        <f t="shared" si="18"/>
        <v>0</v>
      </c>
      <c r="R92" s="53"/>
    </row>
    <row r="93" spans="1:18" ht="80.25" customHeight="1">
      <c r="A93" s="19" t="s">
        <v>132</v>
      </c>
      <c r="B93" s="20" t="s">
        <v>133</v>
      </c>
      <c r="C93" s="22"/>
      <c r="D93" s="22"/>
      <c r="E93" s="22"/>
      <c r="F93" s="22"/>
      <c r="G93" s="22"/>
      <c r="H93" s="22"/>
      <c r="I93" s="18">
        <f t="shared" si="10"/>
        <v>0</v>
      </c>
      <c r="J93" s="18">
        <f t="shared" si="11"/>
        <v>0</v>
      </c>
      <c r="K93" s="18">
        <f t="shared" si="12"/>
        <v>0</v>
      </c>
      <c r="L93" s="18">
        <f t="shared" si="14"/>
        <v>0</v>
      </c>
      <c r="M93" s="18">
        <f t="shared" si="15"/>
        <v>0</v>
      </c>
      <c r="N93" s="18">
        <f t="shared" si="13"/>
        <v>0</v>
      </c>
      <c r="O93" s="18">
        <f t="shared" si="16"/>
        <v>0</v>
      </c>
      <c r="P93" s="18">
        <f t="shared" si="17"/>
        <v>0</v>
      </c>
      <c r="Q93" s="18">
        <f t="shared" si="18"/>
        <v>0</v>
      </c>
      <c r="R93" s="53"/>
    </row>
    <row r="94" spans="1:18" ht="28.5" customHeight="1">
      <c r="A94" s="19" t="s">
        <v>134</v>
      </c>
      <c r="B94" s="20" t="s">
        <v>135</v>
      </c>
      <c r="C94" s="22"/>
      <c r="D94" s="22"/>
      <c r="E94" s="22"/>
      <c r="F94" s="22">
        <v>5</v>
      </c>
      <c r="G94" s="22">
        <v>5</v>
      </c>
      <c r="H94" s="22"/>
      <c r="I94" s="18">
        <f t="shared" si="10"/>
        <v>5</v>
      </c>
      <c r="J94" s="18">
        <f t="shared" si="11"/>
        <v>5</v>
      </c>
      <c r="K94" s="18">
        <f t="shared" si="12"/>
        <v>0</v>
      </c>
      <c r="L94" s="18">
        <v>5</v>
      </c>
      <c r="M94" s="18">
        <v>5</v>
      </c>
      <c r="N94" s="18">
        <f t="shared" si="13"/>
        <v>0</v>
      </c>
      <c r="O94" s="18">
        <v>5</v>
      </c>
      <c r="P94" s="18">
        <v>5</v>
      </c>
      <c r="Q94" s="18">
        <f t="shared" si="18"/>
        <v>0</v>
      </c>
      <c r="R94" s="53"/>
    </row>
    <row r="95" spans="1:18" ht="24" customHeight="1">
      <c r="A95" s="19" t="s">
        <v>136</v>
      </c>
      <c r="B95" s="20" t="s">
        <v>137</v>
      </c>
      <c r="C95" s="22"/>
      <c r="D95" s="22"/>
      <c r="E95" s="22"/>
      <c r="F95" s="22"/>
      <c r="G95" s="22"/>
      <c r="H95" s="22"/>
      <c r="I95" s="18">
        <f t="shared" si="10"/>
        <v>0</v>
      </c>
      <c r="J95" s="18">
        <f t="shared" si="11"/>
        <v>0</v>
      </c>
      <c r="K95" s="18">
        <f t="shared" si="12"/>
        <v>0</v>
      </c>
      <c r="L95" s="18">
        <f t="shared" si="14"/>
        <v>0</v>
      </c>
      <c r="M95" s="18">
        <f t="shared" si="15"/>
        <v>0</v>
      </c>
      <c r="N95" s="18">
        <f t="shared" si="13"/>
        <v>0</v>
      </c>
      <c r="O95" s="18">
        <f t="shared" si="16"/>
        <v>0</v>
      </c>
      <c r="P95" s="18">
        <f t="shared" si="17"/>
        <v>0</v>
      </c>
      <c r="Q95" s="18">
        <f t="shared" si="18"/>
        <v>0</v>
      </c>
      <c r="R95" s="53"/>
    </row>
    <row r="96" spans="1:18" ht="24" customHeight="1">
      <c r="A96" s="19" t="s">
        <v>138</v>
      </c>
      <c r="B96" s="20" t="s">
        <v>139</v>
      </c>
      <c r="C96" s="22"/>
      <c r="D96" s="22"/>
      <c r="E96" s="22"/>
      <c r="F96" s="22"/>
      <c r="G96" s="22"/>
      <c r="H96" s="22"/>
      <c r="I96" s="18">
        <f t="shared" si="10"/>
        <v>0</v>
      </c>
      <c r="J96" s="18">
        <f t="shared" si="11"/>
        <v>0</v>
      </c>
      <c r="K96" s="18">
        <f t="shared" si="12"/>
        <v>0</v>
      </c>
      <c r="L96" s="18">
        <f t="shared" si="14"/>
        <v>0</v>
      </c>
      <c r="M96" s="18">
        <f t="shared" si="15"/>
        <v>0</v>
      </c>
      <c r="N96" s="18">
        <f t="shared" si="13"/>
        <v>0</v>
      </c>
      <c r="O96" s="18">
        <f t="shared" si="16"/>
        <v>0</v>
      </c>
      <c r="P96" s="18">
        <f t="shared" si="17"/>
        <v>0</v>
      </c>
      <c r="Q96" s="18">
        <f t="shared" si="18"/>
        <v>0</v>
      </c>
      <c r="R96" s="53"/>
    </row>
    <row r="97" spans="1:18" ht="36.75" customHeight="1">
      <c r="A97" s="19" t="s">
        <v>140</v>
      </c>
      <c r="B97" s="20" t="s">
        <v>141</v>
      </c>
      <c r="C97" s="22"/>
      <c r="D97" s="22"/>
      <c r="E97" s="22"/>
      <c r="F97" s="22"/>
      <c r="G97" s="22"/>
      <c r="H97" s="22"/>
      <c r="I97" s="18">
        <f t="shared" si="10"/>
        <v>0</v>
      </c>
      <c r="J97" s="18">
        <f t="shared" si="11"/>
        <v>0</v>
      </c>
      <c r="K97" s="18">
        <f t="shared" si="12"/>
        <v>0</v>
      </c>
      <c r="L97" s="18">
        <f t="shared" si="14"/>
        <v>0</v>
      </c>
      <c r="M97" s="18">
        <f t="shared" si="15"/>
        <v>0</v>
      </c>
      <c r="N97" s="18">
        <f t="shared" si="13"/>
        <v>0</v>
      </c>
      <c r="O97" s="18">
        <f t="shared" si="16"/>
        <v>0</v>
      </c>
      <c r="P97" s="18">
        <f t="shared" si="17"/>
        <v>0</v>
      </c>
      <c r="Q97" s="18">
        <f t="shared" si="18"/>
        <v>0</v>
      </c>
      <c r="R97" s="53"/>
    </row>
    <row r="98" spans="1:18" s="6" customFormat="1" ht="50.25" customHeight="1">
      <c r="A98" s="15" t="s">
        <v>142</v>
      </c>
      <c r="B98" s="16" t="s">
        <v>165</v>
      </c>
      <c r="C98" s="18"/>
      <c r="D98" s="18"/>
      <c r="E98" s="18"/>
      <c r="F98" s="18"/>
      <c r="G98" s="18"/>
      <c r="H98" s="18"/>
      <c r="I98" s="18">
        <f t="shared" si="10"/>
        <v>0</v>
      </c>
      <c r="J98" s="18">
        <f t="shared" si="11"/>
        <v>0</v>
      </c>
      <c r="K98" s="18">
        <f t="shared" si="12"/>
        <v>0</v>
      </c>
      <c r="L98" s="18">
        <f t="shared" si="14"/>
        <v>0</v>
      </c>
      <c r="M98" s="18">
        <f t="shared" si="15"/>
        <v>0</v>
      </c>
      <c r="N98" s="18">
        <f t="shared" si="13"/>
        <v>0</v>
      </c>
      <c r="O98" s="18">
        <f t="shared" si="16"/>
        <v>0</v>
      </c>
      <c r="P98" s="18">
        <f t="shared" si="17"/>
        <v>0</v>
      </c>
      <c r="Q98" s="18">
        <f t="shared" si="18"/>
        <v>0</v>
      </c>
      <c r="R98" s="52"/>
    </row>
    <row r="99" spans="1:18" ht="19.5" customHeight="1">
      <c r="A99" s="19"/>
      <c r="B99" s="20" t="s">
        <v>4</v>
      </c>
      <c r="C99" s="22"/>
      <c r="D99" s="22"/>
      <c r="E99" s="22"/>
      <c r="F99" s="22"/>
      <c r="G99" s="22"/>
      <c r="H99" s="22"/>
      <c r="I99" s="18">
        <f t="shared" si="10"/>
        <v>0</v>
      </c>
      <c r="J99" s="18">
        <f t="shared" si="11"/>
        <v>0</v>
      </c>
      <c r="K99" s="18">
        <f t="shared" si="12"/>
        <v>0</v>
      </c>
      <c r="L99" s="18">
        <f t="shared" si="14"/>
        <v>0</v>
      </c>
      <c r="M99" s="18">
        <f t="shared" si="15"/>
        <v>0</v>
      </c>
      <c r="N99" s="18">
        <f t="shared" si="13"/>
        <v>0</v>
      </c>
      <c r="O99" s="18">
        <f t="shared" si="16"/>
        <v>0</v>
      </c>
      <c r="P99" s="18">
        <f t="shared" si="17"/>
        <v>0</v>
      </c>
      <c r="Q99" s="18">
        <f t="shared" si="18"/>
        <v>0</v>
      </c>
      <c r="R99" s="53"/>
    </row>
    <row r="100" spans="1:18" ht="45.75" customHeight="1">
      <c r="A100" s="19" t="s">
        <v>143</v>
      </c>
      <c r="B100" s="20" t="s">
        <v>144</v>
      </c>
      <c r="C100" s="22"/>
      <c r="D100" s="22"/>
      <c r="E100" s="22"/>
      <c r="F100" s="22"/>
      <c r="G100" s="22"/>
      <c r="H100" s="22"/>
      <c r="I100" s="18">
        <f t="shared" si="10"/>
        <v>0</v>
      </c>
      <c r="J100" s="18">
        <f t="shared" si="11"/>
        <v>0</v>
      </c>
      <c r="K100" s="18">
        <f t="shared" si="12"/>
        <v>0</v>
      </c>
      <c r="L100" s="18">
        <f t="shared" si="14"/>
        <v>0</v>
      </c>
      <c r="M100" s="18">
        <f t="shared" si="15"/>
        <v>0</v>
      </c>
      <c r="N100" s="18">
        <f t="shared" si="13"/>
        <v>0</v>
      </c>
      <c r="O100" s="18">
        <f t="shared" si="16"/>
        <v>0</v>
      </c>
      <c r="P100" s="18">
        <f t="shared" si="17"/>
        <v>0</v>
      </c>
      <c r="Q100" s="18">
        <f t="shared" si="18"/>
        <v>0</v>
      </c>
      <c r="R100" s="53"/>
    </row>
    <row r="101" spans="1:18" ht="38.25" customHeight="1">
      <c r="A101" s="19" t="s">
        <v>145</v>
      </c>
      <c r="B101" s="20" t="s">
        <v>146</v>
      </c>
      <c r="C101" s="22"/>
      <c r="D101" s="22"/>
      <c r="E101" s="22"/>
      <c r="F101" s="22"/>
      <c r="G101" s="22"/>
      <c r="H101" s="22"/>
      <c r="I101" s="18">
        <f t="shared" si="10"/>
        <v>0</v>
      </c>
      <c r="J101" s="18">
        <f t="shared" si="11"/>
        <v>0</v>
      </c>
      <c r="K101" s="18">
        <f t="shared" si="12"/>
        <v>0</v>
      </c>
      <c r="L101" s="18">
        <f t="shared" si="14"/>
        <v>0</v>
      </c>
      <c r="M101" s="18">
        <f t="shared" si="15"/>
        <v>0</v>
      </c>
      <c r="N101" s="18">
        <f t="shared" si="13"/>
        <v>0</v>
      </c>
      <c r="O101" s="18">
        <f t="shared" si="16"/>
        <v>0</v>
      </c>
      <c r="P101" s="18">
        <f t="shared" si="17"/>
        <v>0</v>
      </c>
      <c r="Q101" s="18">
        <f t="shared" si="18"/>
        <v>0</v>
      </c>
      <c r="R101" s="53"/>
    </row>
    <row r="102" spans="1:18" s="6" customFormat="1" ht="50.25" customHeight="1">
      <c r="A102" s="15" t="s">
        <v>147</v>
      </c>
      <c r="B102" s="16" t="s">
        <v>148</v>
      </c>
      <c r="C102" s="18"/>
      <c r="D102" s="18"/>
      <c r="E102" s="18"/>
      <c r="F102" s="18"/>
      <c r="G102" s="18"/>
      <c r="H102" s="18"/>
      <c r="I102" s="18">
        <f t="shared" si="10"/>
        <v>0</v>
      </c>
      <c r="J102" s="18">
        <f t="shared" si="11"/>
        <v>0</v>
      </c>
      <c r="K102" s="18">
        <f t="shared" si="12"/>
        <v>0</v>
      </c>
      <c r="L102" s="18">
        <f t="shared" si="14"/>
        <v>0</v>
      </c>
      <c r="M102" s="18">
        <f t="shared" si="15"/>
        <v>0</v>
      </c>
      <c r="N102" s="18">
        <f t="shared" si="13"/>
        <v>0</v>
      </c>
      <c r="O102" s="18">
        <f t="shared" si="16"/>
        <v>0</v>
      </c>
      <c r="P102" s="18">
        <f t="shared" si="17"/>
        <v>0</v>
      </c>
      <c r="Q102" s="18">
        <f t="shared" si="18"/>
        <v>0</v>
      </c>
      <c r="R102" s="52"/>
    </row>
    <row r="103" spans="1:18" ht="20.25" customHeight="1">
      <c r="A103" s="19"/>
      <c r="B103" s="20" t="s">
        <v>4</v>
      </c>
      <c r="C103" s="22"/>
      <c r="D103" s="22"/>
      <c r="E103" s="22"/>
      <c r="F103" s="22"/>
      <c r="G103" s="22"/>
      <c r="H103" s="22"/>
      <c r="I103" s="18">
        <f t="shared" si="10"/>
        <v>0</v>
      </c>
      <c r="J103" s="18">
        <f t="shared" si="11"/>
        <v>0</v>
      </c>
      <c r="K103" s="18">
        <f t="shared" si="12"/>
        <v>0</v>
      </c>
      <c r="L103" s="18">
        <f t="shared" si="14"/>
        <v>0</v>
      </c>
      <c r="M103" s="18">
        <f t="shared" si="15"/>
        <v>0</v>
      </c>
      <c r="N103" s="18">
        <f t="shared" si="13"/>
        <v>0</v>
      </c>
      <c r="O103" s="18">
        <f t="shared" si="16"/>
        <v>0</v>
      </c>
      <c r="P103" s="18">
        <f t="shared" si="17"/>
        <v>0</v>
      </c>
      <c r="Q103" s="18">
        <f t="shared" si="18"/>
        <v>0</v>
      </c>
      <c r="R103" s="53"/>
    </row>
    <row r="104" spans="1:18" ht="60.75">
      <c r="A104" s="19" t="s">
        <v>149</v>
      </c>
      <c r="B104" s="20" t="s">
        <v>150</v>
      </c>
      <c r="C104" s="22"/>
      <c r="D104" s="22"/>
      <c r="E104" s="22"/>
      <c r="F104" s="22"/>
      <c r="G104" s="22"/>
      <c r="H104" s="22"/>
      <c r="I104" s="18">
        <f t="shared" si="10"/>
        <v>0</v>
      </c>
      <c r="J104" s="18">
        <f t="shared" si="11"/>
        <v>0</v>
      </c>
      <c r="K104" s="18">
        <f t="shared" si="12"/>
        <v>0</v>
      </c>
      <c r="L104" s="18">
        <f t="shared" si="14"/>
        <v>0</v>
      </c>
      <c r="M104" s="18">
        <f t="shared" si="15"/>
        <v>0</v>
      </c>
      <c r="N104" s="18">
        <f t="shared" si="13"/>
        <v>0</v>
      </c>
      <c r="O104" s="18">
        <f t="shared" si="16"/>
        <v>0</v>
      </c>
      <c r="P104" s="18">
        <f t="shared" si="17"/>
        <v>0</v>
      </c>
      <c r="Q104" s="18">
        <f t="shared" si="18"/>
        <v>0</v>
      </c>
      <c r="R104" s="53"/>
    </row>
    <row r="105" spans="1:18" s="6" customFormat="1" ht="42.75" customHeight="1">
      <c r="A105" s="15" t="s">
        <v>151</v>
      </c>
      <c r="B105" s="16" t="s">
        <v>152</v>
      </c>
      <c r="C105" s="18"/>
      <c r="D105" s="18"/>
      <c r="E105" s="18"/>
      <c r="F105" s="18"/>
      <c r="G105" s="18"/>
      <c r="H105" s="18"/>
      <c r="I105" s="18">
        <f t="shared" si="10"/>
        <v>0</v>
      </c>
      <c r="J105" s="18">
        <f t="shared" si="11"/>
        <v>0</v>
      </c>
      <c r="K105" s="18">
        <f t="shared" si="12"/>
        <v>0</v>
      </c>
      <c r="L105" s="18">
        <f t="shared" si="14"/>
        <v>0</v>
      </c>
      <c r="M105" s="18">
        <f t="shared" si="15"/>
        <v>0</v>
      </c>
      <c r="N105" s="18">
        <f t="shared" si="13"/>
        <v>0</v>
      </c>
      <c r="O105" s="18">
        <f t="shared" si="16"/>
        <v>0</v>
      </c>
      <c r="P105" s="18">
        <f t="shared" si="17"/>
        <v>0</v>
      </c>
      <c r="Q105" s="18">
        <f t="shared" si="18"/>
        <v>0</v>
      </c>
      <c r="R105" s="52"/>
    </row>
    <row r="106" spans="1:18" ht="20.25" customHeight="1">
      <c r="A106" s="19"/>
      <c r="B106" s="20" t="s">
        <v>4</v>
      </c>
      <c r="C106" s="22"/>
      <c r="D106" s="22"/>
      <c r="E106" s="22"/>
      <c r="F106" s="22"/>
      <c r="G106" s="22"/>
      <c r="H106" s="22"/>
      <c r="I106" s="18">
        <f t="shared" si="10"/>
        <v>0</v>
      </c>
      <c r="J106" s="18">
        <f t="shared" si="11"/>
        <v>0</v>
      </c>
      <c r="K106" s="18">
        <f t="shared" si="12"/>
        <v>0</v>
      </c>
      <c r="L106" s="18">
        <f t="shared" si="14"/>
        <v>0</v>
      </c>
      <c r="M106" s="18">
        <f t="shared" si="15"/>
        <v>0</v>
      </c>
      <c r="N106" s="18">
        <f t="shared" si="13"/>
        <v>0</v>
      </c>
      <c r="O106" s="18">
        <f t="shared" si="16"/>
        <v>0</v>
      </c>
      <c r="P106" s="18">
        <f t="shared" si="17"/>
        <v>0</v>
      </c>
      <c r="Q106" s="18">
        <f t="shared" si="18"/>
        <v>0</v>
      </c>
      <c r="R106" s="53"/>
    </row>
    <row r="107" spans="1:18" ht="78.75" customHeight="1">
      <c r="A107" s="19" t="s">
        <v>153</v>
      </c>
      <c r="B107" s="20" t="s">
        <v>154</v>
      </c>
      <c r="C107" s="22"/>
      <c r="D107" s="22"/>
      <c r="E107" s="22"/>
      <c r="F107" s="22"/>
      <c r="G107" s="22"/>
      <c r="H107" s="22"/>
      <c r="I107" s="18">
        <f t="shared" si="10"/>
        <v>0</v>
      </c>
      <c r="J107" s="18">
        <f t="shared" si="11"/>
        <v>0</v>
      </c>
      <c r="K107" s="18">
        <f t="shared" si="12"/>
        <v>0</v>
      </c>
      <c r="L107" s="18">
        <f t="shared" si="14"/>
        <v>0</v>
      </c>
      <c r="M107" s="18">
        <f t="shared" si="15"/>
        <v>0</v>
      </c>
      <c r="N107" s="18">
        <f t="shared" si="13"/>
        <v>0</v>
      </c>
      <c r="O107" s="18">
        <f t="shared" si="16"/>
        <v>0</v>
      </c>
      <c r="P107" s="18">
        <f t="shared" si="17"/>
        <v>0</v>
      </c>
      <c r="Q107" s="18">
        <f t="shared" si="18"/>
        <v>0</v>
      </c>
      <c r="R107" s="53"/>
    </row>
    <row r="108" spans="1:19" s="6" customFormat="1" ht="42" customHeight="1">
      <c r="A108" s="15" t="s">
        <v>155</v>
      </c>
      <c r="B108" s="16" t="s">
        <v>156</v>
      </c>
      <c r="C108" s="18">
        <v>531037.4</v>
      </c>
      <c r="D108" s="18">
        <v>531037.4</v>
      </c>
      <c r="E108" s="18">
        <v>459707.3</v>
      </c>
      <c r="F108" s="18">
        <v>762585.2</v>
      </c>
      <c r="G108" s="18">
        <v>10000</v>
      </c>
      <c r="H108" s="18">
        <v>752585.2</v>
      </c>
      <c r="I108" s="18">
        <f t="shared" si="10"/>
        <v>231547.79999999993</v>
      </c>
      <c r="J108" s="18">
        <f t="shared" si="11"/>
        <v>-521037.4</v>
      </c>
      <c r="K108" s="18">
        <f t="shared" si="12"/>
        <v>292877.89999999997</v>
      </c>
      <c r="L108" s="18">
        <v>808443.9</v>
      </c>
      <c r="M108" s="18">
        <v>20000</v>
      </c>
      <c r="N108" s="18">
        <v>788443.9</v>
      </c>
      <c r="O108" s="18">
        <v>860244.2</v>
      </c>
      <c r="P108" s="18">
        <v>20000</v>
      </c>
      <c r="Q108" s="18">
        <v>840244.2</v>
      </c>
      <c r="R108" s="52"/>
      <c r="S108" s="57"/>
    </row>
    <row r="109" spans="1:18" ht="12.75" customHeight="1">
      <c r="A109" s="19"/>
      <c r="B109" s="20" t="s">
        <v>4</v>
      </c>
      <c r="C109" s="22"/>
      <c r="D109" s="22"/>
      <c r="E109" s="22"/>
      <c r="F109" s="22"/>
      <c r="G109" s="22"/>
      <c r="H109" s="22"/>
      <c r="I109" s="18">
        <f t="shared" si="10"/>
        <v>0</v>
      </c>
      <c r="J109" s="18">
        <f t="shared" si="11"/>
        <v>0</v>
      </c>
      <c r="K109" s="18">
        <f t="shared" si="12"/>
        <v>0</v>
      </c>
      <c r="L109" s="18">
        <f t="shared" si="14"/>
        <v>0</v>
      </c>
      <c r="M109" s="18">
        <f t="shared" si="15"/>
        <v>0</v>
      </c>
      <c r="N109" s="18">
        <f t="shared" si="13"/>
        <v>0</v>
      </c>
      <c r="O109" s="18">
        <f t="shared" si="16"/>
        <v>0</v>
      </c>
      <c r="P109" s="18">
        <f t="shared" si="17"/>
        <v>0</v>
      </c>
      <c r="Q109" s="18">
        <f t="shared" si="18"/>
        <v>0</v>
      </c>
      <c r="R109" s="53"/>
    </row>
    <row r="110" spans="1:18" ht="26.25" customHeight="1">
      <c r="A110" s="19" t="s">
        <v>157</v>
      </c>
      <c r="B110" s="20" t="s">
        <v>158</v>
      </c>
      <c r="C110" s="22"/>
      <c r="D110" s="22"/>
      <c r="E110" s="22"/>
      <c r="F110" s="22"/>
      <c r="G110" s="22"/>
      <c r="H110" s="22"/>
      <c r="I110" s="18">
        <f t="shared" si="10"/>
        <v>0</v>
      </c>
      <c r="J110" s="18">
        <f t="shared" si="11"/>
        <v>0</v>
      </c>
      <c r="K110" s="18">
        <f t="shared" si="12"/>
        <v>0</v>
      </c>
      <c r="L110" s="18">
        <f t="shared" si="14"/>
        <v>0</v>
      </c>
      <c r="M110" s="18">
        <f t="shared" si="15"/>
        <v>0</v>
      </c>
      <c r="N110" s="18">
        <f t="shared" si="13"/>
        <v>0</v>
      </c>
      <c r="O110" s="18">
        <f t="shared" si="16"/>
        <v>0</v>
      </c>
      <c r="P110" s="18">
        <f t="shared" si="17"/>
        <v>0</v>
      </c>
      <c r="Q110" s="18">
        <f t="shared" si="18"/>
        <v>0</v>
      </c>
      <c r="R110" s="53"/>
    </row>
    <row r="111" spans="1:18" ht="27" customHeight="1">
      <c r="A111" s="19" t="s">
        <v>159</v>
      </c>
      <c r="B111" s="20" t="s">
        <v>160</v>
      </c>
      <c r="C111" s="22">
        <v>459707.3</v>
      </c>
      <c r="D111" s="22"/>
      <c r="E111" s="22">
        <v>459707.3</v>
      </c>
      <c r="F111" s="22">
        <v>752585.2</v>
      </c>
      <c r="G111" s="22"/>
      <c r="H111" s="22">
        <v>752585.2</v>
      </c>
      <c r="I111" s="18">
        <f t="shared" si="10"/>
        <v>292877.89999999997</v>
      </c>
      <c r="J111" s="18">
        <f t="shared" si="11"/>
        <v>0</v>
      </c>
      <c r="K111" s="18">
        <f t="shared" si="12"/>
        <v>292877.89999999997</v>
      </c>
      <c r="L111" s="18">
        <v>788443.9</v>
      </c>
      <c r="M111" s="18">
        <f t="shared" si="15"/>
        <v>0</v>
      </c>
      <c r="N111" s="18">
        <v>788443.9</v>
      </c>
      <c r="O111" s="18">
        <v>840244.2</v>
      </c>
      <c r="P111" s="18">
        <f t="shared" si="17"/>
        <v>0</v>
      </c>
      <c r="Q111" s="18">
        <v>840244.2</v>
      </c>
      <c r="R111" s="53"/>
    </row>
    <row r="112" spans="1:18" ht="39.75" customHeight="1" thickBot="1">
      <c r="A112" s="26" t="s">
        <v>161</v>
      </c>
      <c r="B112" s="27" t="s">
        <v>162</v>
      </c>
      <c r="C112" s="28">
        <v>531037.4</v>
      </c>
      <c r="D112" s="28">
        <v>531037.4</v>
      </c>
      <c r="E112" s="28"/>
      <c r="F112" s="28">
        <v>10000</v>
      </c>
      <c r="G112" s="28">
        <v>10000</v>
      </c>
      <c r="H112" s="28"/>
      <c r="I112" s="18">
        <f t="shared" si="10"/>
        <v>-521037.4</v>
      </c>
      <c r="J112" s="18">
        <f t="shared" si="11"/>
        <v>-521037.4</v>
      </c>
      <c r="K112" s="18">
        <f t="shared" si="12"/>
        <v>0</v>
      </c>
      <c r="L112" s="18">
        <v>20000</v>
      </c>
      <c r="M112" s="18">
        <v>20000</v>
      </c>
      <c r="N112" s="18">
        <f t="shared" si="13"/>
        <v>0</v>
      </c>
      <c r="O112" s="18">
        <v>20000</v>
      </c>
      <c r="P112" s="18">
        <v>20000</v>
      </c>
      <c r="Q112" s="18">
        <f t="shared" si="18"/>
        <v>0</v>
      </c>
      <c r="R112" s="54"/>
    </row>
    <row r="113" spans="1:17" ht="9.75">
      <c r="A113" s="29"/>
      <c r="B113" s="30"/>
      <c r="C113" s="29"/>
      <c r="D113" s="29"/>
      <c r="E113" s="29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</row>
    <row r="114" spans="1:17" ht="9.75">
      <c r="A114" s="29"/>
      <c r="B114" s="30"/>
      <c r="C114" s="29"/>
      <c r="D114" s="29"/>
      <c r="E114" s="29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</row>
    <row r="115" spans="1:17" ht="9.75">
      <c r="A115" s="29"/>
      <c r="B115" s="30"/>
      <c r="C115" s="29"/>
      <c r="D115" s="29"/>
      <c r="E115" s="29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</row>
  </sheetData>
  <sheetProtection/>
  <mergeCells count="19">
    <mergeCell ref="P7:Q7"/>
    <mergeCell ref="O7:O8"/>
    <mergeCell ref="A4:Q4"/>
    <mergeCell ref="G7:H7"/>
    <mergeCell ref="F7:F8"/>
    <mergeCell ref="L7:L8"/>
    <mergeCell ref="M7:N7"/>
    <mergeCell ref="C7:C8"/>
    <mergeCell ref="C6:E6"/>
    <mergeCell ref="R7:R8"/>
    <mergeCell ref="B6:B8"/>
    <mergeCell ref="A6:A8"/>
    <mergeCell ref="F6:H6"/>
    <mergeCell ref="L6:N6"/>
    <mergeCell ref="O6:Q6"/>
    <mergeCell ref="D7:E7"/>
    <mergeCell ref="I6:K6"/>
    <mergeCell ref="I7:I8"/>
    <mergeCell ref="J7:K7"/>
  </mergeCells>
  <printOptions/>
  <pageMargins left="0.7" right="0.7" top="0.75" bottom="0.75" header="0.3" footer="0.3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143"/>
  <sheetViews>
    <sheetView zoomScale="120" zoomScaleNormal="120" zoomScalePageLayoutView="0" workbookViewId="0" topLeftCell="A1">
      <pane xSplit="8" ySplit="9" topLeftCell="P10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V146" sqref="V146"/>
    </sheetView>
  </sheetViews>
  <sheetFormatPr defaultColWidth="9.140625" defaultRowHeight="12"/>
  <cols>
    <col min="1" max="4" width="10.28125" style="7" customWidth="1"/>
    <col min="5" max="5" width="51.8515625" style="3" customWidth="1"/>
    <col min="6" max="8" width="11.28125" style="3" hidden="1" customWidth="1"/>
    <col min="9" max="10" width="11.28125" style="3" customWidth="1"/>
    <col min="11" max="11" width="13.7109375" style="3" customWidth="1"/>
    <col min="12" max="12" width="13.140625" style="1" customWidth="1"/>
    <col min="13" max="13" width="13.28125" style="1" customWidth="1"/>
    <col min="14" max="18" width="12.28125" style="1" customWidth="1"/>
    <col min="19" max="20" width="14.28125" style="1" customWidth="1"/>
    <col min="21" max="21" width="13.140625" style="1" customWidth="1"/>
    <col min="22" max="23" width="14.421875" style="1" customWidth="1"/>
    <col min="24" max="24" width="22.8515625" style="0" customWidth="1"/>
    <col min="25" max="25" width="9.140625" style="2" customWidth="1"/>
    <col min="26" max="26" width="11.57421875" style="2" bestFit="1" customWidth="1"/>
    <col min="27" max="27" width="13.8515625" style="2" customWidth="1"/>
    <col min="28" max="28" width="12.421875" style="2" customWidth="1"/>
    <col min="29" max="16384" width="9.140625" style="2" customWidth="1"/>
  </cols>
  <sheetData>
    <row r="2" spans="14:24" ht="23.25" customHeight="1">
      <c r="N2" s="4"/>
      <c r="O2" s="4"/>
      <c r="P2" s="4"/>
      <c r="Q2" s="4"/>
      <c r="T2" s="4"/>
      <c r="W2" s="69" t="s">
        <v>534</v>
      </c>
      <c r="X2" s="69"/>
    </row>
    <row r="3" spans="12:23" ht="12.75" customHeight="1"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43.5" customHeight="1">
      <c r="A4" s="73" t="s">
        <v>546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</row>
    <row r="5" ht="20.25" customHeight="1" thickBot="1">
      <c r="X5" s="32" t="s">
        <v>0</v>
      </c>
    </row>
    <row r="6" spans="1:24" ht="19.5" customHeight="1">
      <c r="A6" s="74" t="s">
        <v>1</v>
      </c>
      <c r="B6" s="76" t="s">
        <v>167</v>
      </c>
      <c r="C6" s="76" t="s">
        <v>168</v>
      </c>
      <c r="D6" s="76" t="s">
        <v>169</v>
      </c>
      <c r="E6" s="77" t="s">
        <v>170</v>
      </c>
      <c r="F6" s="65" t="s">
        <v>537</v>
      </c>
      <c r="G6" s="65"/>
      <c r="H6" s="65"/>
      <c r="I6" s="65" t="s">
        <v>542</v>
      </c>
      <c r="J6" s="65"/>
      <c r="K6" s="65"/>
      <c r="L6" s="65" t="s">
        <v>163</v>
      </c>
      <c r="M6" s="65"/>
      <c r="N6" s="65"/>
      <c r="O6" s="70" t="s">
        <v>543</v>
      </c>
      <c r="P6" s="71"/>
      <c r="Q6" s="72"/>
      <c r="R6" s="65" t="s">
        <v>164</v>
      </c>
      <c r="S6" s="65"/>
      <c r="T6" s="65"/>
      <c r="U6" s="65" t="s">
        <v>544</v>
      </c>
      <c r="V6" s="65"/>
      <c r="W6" s="79"/>
      <c r="X6" s="51" t="s">
        <v>539</v>
      </c>
    </row>
    <row r="7" spans="1:24" ht="18" customHeight="1">
      <c r="A7" s="75"/>
      <c r="B7" s="66"/>
      <c r="C7" s="66"/>
      <c r="D7" s="66"/>
      <c r="E7" s="78"/>
      <c r="F7" s="66" t="s">
        <v>3</v>
      </c>
      <c r="G7" s="66" t="s">
        <v>4</v>
      </c>
      <c r="H7" s="66"/>
      <c r="I7" s="66" t="s">
        <v>3</v>
      </c>
      <c r="J7" s="66" t="s">
        <v>4</v>
      </c>
      <c r="K7" s="66"/>
      <c r="L7" s="66" t="s">
        <v>3</v>
      </c>
      <c r="M7" s="66" t="s">
        <v>4</v>
      </c>
      <c r="N7" s="66"/>
      <c r="O7" s="66" t="s">
        <v>3</v>
      </c>
      <c r="P7" s="66" t="s">
        <v>4</v>
      </c>
      <c r="Q7" s="66"/>
      <c r="R7" s="66" t="s">
        <v>3</v>
      </c>
      <c r="S7" s="66" t="s">
        <v>4</v>
      </c>
      <c r="T7" s="66"/>
      <c r="U7" s="66" t="s">
        <v>3</v>
      </c>
      <c r="V7" s="66" t="s">
        <v>4</v>
      </c>
      <c r="W7" s="80"/>
      <c r="X7" s="60" t="s">
        <v>540</v>
      </c>
    </row>
    <row r="8" spans="1:24" ht="42.75" customHeight="1">
      <c r="A8" s="75"/>
      <c r="B8" s="66"/>
      <c r="C8" s="66"/>
      <c r="D8" s="66"/>
      <c r="E8" s="78"/>
      <c r="F8" s="66"/>
      <c r="G8" s="13" t="s">
        <v>5</v>
      </c>
      <c r="H8" s="13" t="s">
        <v>6</v>
      </c>
      <c r="I8" s="66"/>
      <c r="J8" s="13" t="s">
        <v>5</v>
      </c>
      <c r="K8" s="13" t="s">
        <v>6</v>
      </c>
      <c r="L8" s="66"/>
      <c r="M8" s="13" t="s">
        <v>5</v>
      </c>
      <c r="N8" s="13" t="s">
        <v>6</v>
      </c>
      <c r="O8" s="66"/>
      <c r="P8" s="13" t="s">
        <v>5</v>
      </c>
      <c r="Q8" s="13" t="s">
        <v>6</v>
      </c>
      <c r="R8" s="66"/>
      <c r="S8" s="13" t="s">
        <v>5</v>
      </c>
      <c r="T8" s="13" t="s">
        <v>6</v>
      </c>
      <c r="U8" s="66"/>
      <c r="V8" s="13" t="s">
        <v>5</v>
      </c>
      <c r="W8" s="48" t="s">
        <v>6</v>
      </c>
      <c r="X8" s="60"/>
    </row>
    <row r="9" spans="1:24" s="8" customFormat="1" ht="20.25" customHeight="1">
      <c r="A9" s="14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  <c r="R9" s="11">
        <v>18</v>
      </c>
      <c r="S9" s="11">
        <v>19</v>
      </c>
      <c r="T9" s="11">
        <v>20</v>
      </c>
      <c r="U9" s="11">
        <v>21</v>
      </c>
      <c r="V9" s="11">
        <v>22</v>
      </c>
      <c r="W9" s="47">
        <v>23</v>
      </c>
      <c r="X9" s="12">
        <v>24</v>
      </c>
    </row>
    <row r="10" spans="1:256" s="6" customFormat="1" ht="21.75" customHeight="1">
      <c r="A10" s="14" t="s">
        <v>9</v>
      </c>
      <c r="B10" s="11" t="s">
        <v>9</v>
      </c>
      <c r="C10" s="11" t="s">
        <v>9</v>
      </c>
      <c r="D10" s="11" t="s">
        <v>9</v>
      </c>
      <c r="E10" s="34" t="s">
        <v>171</v>
      </c>
      <c r="F10" s="34"/>
      <c r="G10" s="34"/>
      <c r="H10" s="34"/>
      <c r="I10" s="25">
        <v>4760268.3</v>
      </c>
      <c r="J10" s="25">
        <v>2520626.1</v>
      </c>
      <c r="K10" s="25">
        <v>2699349.4</v>
      </c>
      <c r="L10" s="25">
        <v>5860112.8</v>
      </c>
      <c r="M10" s="25">
        <v>2575284</v>
      </c>
      <c r="N10" s="25">
        <v>4037414</v>
      </c>
      <c r="O10" s="25">
        <f>L10-I10</f>
        <v>1099844.5</v>
      </c>
      <c r="P10" s="25">
        <f>M10-J10</f>
        <v>54657.89999999991</v>
      </c>
      <c r="Q10" s="25">
        <f>N10-K10</f>
        <v>1338064.6</v>
      </c>
      <c r="R10" s="25">
        <v>6014813</v>
      </c>
      <c r="S10" s="25">
        <v>2694813</v>
      </c>
      <c r="T10" s="25">
        <v>4108443.9</v>
      </c>
      <c r="U10" s="25">
        <v>6257480.8</v>
      </c>
      <c r="V10" s="25">
        <v>2867480.8</v>
      </c>
      <c r="W10" s="25">
        <v>4230244.2</v>
      </c>
      <c r="X10" s="52"/>
      <c r="Y10" s="8"/>
      <c r="Z10" s="5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256" s="6" customFormat="1" ht="18.75" customHeight="1">
      <c r="A11" s="14" t="s">
        <v>172</v>
      </c>
      <c r="B11" s="11" t="s">
        <v>173</v>
      </c>
      <c r="C11" s="11" t="s">
        <v>174</v>
      </c>
      <c r="D11" s="11" t="s">
        <v>174</v>
      </c>
      <c r="E11" s="34" t="s">
        <v>175</v>
      </c>
      <c r="F11" s="34"/>
      <c r="G11" s="34"/>
      <c r="H11" s="34"/>
      <c r="I11" s="24">
        <v>1452196.4</v>
      </c>
      <c r="J11" s="25">
        <v>670496.4</v>
      </c>
      <c r="K11" s="25">
        <v>781700</v>
      </c>
      <c r="L11" s="24">
        <v>1712961.6</v>
      </c>
      <c r="M11" s="25">
        <v>837961.6</v>
      </c>
      <c r="N11" s="25">
        <v>875000</v>
      </c>
      <c r="O11" s="25">
        <f aca="true" t="shared" si="0" ref="O11:O75">L11-I11</f>
        <v>260765.2000000002</v>
      </c>
      <c r="P11" s="25">
        <f aca="true" t="shared" si="1" ref="P11:P75">M11-J11</f>
        <v>167465.19999999995</v>
      </c>
      <c r="Q11" s="25">
        <f aca="true" t="shared" si="2" ref="Q11:Q75">N11-K11</f>
        <v>93300</v>
      </c>
      <c r="R11" s="25">
        <v>1799011.6</v>
      </c>
      <c r="S11" s="25">
        <v>905567.7</v>
      </c>
      <c r="T11" s="25">
        <v>893443.9</v>
      </c>
      <c r="U11" s="25">
        <v>2029011.6</v>
      </c>
      <c r="V11" s="25">
        <v>945567.7</v>
      </c>
      <c r="W11" s="25">
        <v>1083443.9</v>
      </c>
      <c r="X11" s="53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4" ht="12.75" customHeight="1">
      <c r="A12" s="35"/>
      <c r="B12" s="36"/>
      <c r="C12" s="36"/>
      <c r="D12" s="36"/>
      <c r="E12" s="20" t="s">
        <v>4</v>
      </c>
      <c r="F12" s="20"/>
      <c r="G12" s="20"/>
      <c r="H12" s="20"/>
      <c r="I12" s="25"/>
      <c r="J12" s="25"/>
      <c r="K12" s="25"/>
      <c r="L12" s="25"/>
      <c r="M12" s="25"/>
      <c r="N12" s="25"/>
      <c r="O12" s="25">
        <f t="shared" si="0"/>
        <v>0</v>
      </c>
      <c r="P12" s="25">
        <f t="shared" si="1"/>
        <v>0</v>
      </c>
      <c r="Q12" s="25">
        <f t="shared" si="2"/>
        <v>0</v>
      </c>
      <c r="R12" s="25">
        <f aca="true" t="shared" si="3" ref="R12:R75">L12*1.1</f>
        <v>0</v>
      </c>
      <c r="S12" s="25">
        <f aca="true" t="shared" si="4" ref="S12:S75">M12*1.1</f>
        <v>0</v>
      </c>
      <c r="T12" s="25">
        <f aca="true" t="shared" si="5" ref="T12:T75">N12*1.1</f>
        <v>0</v>
      </c>
      <c r="U12" s="25">
        <f aca="true" t="shared" si="6" ref="U12:U73">R12*1.1</f>
        <v>0</v>
      </c>
      <c r="V12" s="25">
        <f aca="true" t="shared" si="7" ref="V12:V74">S12*1.1</f>
        <v>0</v>
      </c>
      <c r="W12" s="25">
        <f aca="true" t="shared" si="8" ref="W12:W73">T12*1.1</f>
        <v>0</v>
      </c>
      <c r="X12" s="52"/>
    </row>
    <row r="13" spans="1:24" ht="45" customHeight="1">
      <c r="A13" s="35" t="s">
        <v>176</v>
      </c>
      <c r="B13" s="36" t="s">
        <v>173</v>
      </c>
      <c r="C13" s="36" t="s">
        <v>177</v>
      </c>
      <c r="D13" s="36" t="s">
        <v>174</v>
      </c>
      <c r="E13" s="37" t="s">
        <v>178</v>
      </c>
      <c r="F13" s="37"/>
      <c r="G13" s="37"/>
      <c r="H13" s="37"/>
      <c r="I13" s="25">
        <v>794526.4</v>
      </c>
      <c r="J13" s="25">
        <v>629526.4</v>
      </c>
      <c r="K13" s="25">
        <v>165000</v>
      </c>
      <c r="L13" s="25">
        <v>652500</v>
      </c>
      <c r="M13" s="25">
        <v>647500</v>
      </c>
      <c r="N13" s="25">
        <v>5000</v>
      </c>
      <c r="O13" s="25">
        <f t="shared" si="0"/>
        <v>-142026.40000000002</v>
      </c>
      <c r="P13" s="25">
        <f t="shared" si="1"/>
        <v>17973.599999999977</v>
      </c>
      <c r="Q13" s="25">
        <f t="shared" si="2"/>
        <v>-160000</v>
      </c>
      <c r="R13" s="25">
        <v>852567.7</v>
      </c>
      <c r="S13" s="25">
        <v>845567.7</v>
      </c>
      <c r="T13" s="25">
        <v>7000</v>
      </c>
      <c r="U13" s="25">
        <v>882567.7</v>
      </c>
      <c r="V13" s="25">
        <v>875567.7</v>
      </c>
      <c r="W13" s="25">
        <v>7000</v>
      </c>
      <c r="X13" s="53"/>
    </row>
    <row r="14" spans="1:24" ht="12.75" customHeight="1">
      <c r="A14" s="35"/>
      <c r="B14" s="36"/>
      <c r="C14" s="36"/>
      <c r="D14" s="36"/>
      <c r="E14" s="20" t="s">
        <v>179</v>
      </c>
      <c r="F14" s="20"/>
      <c r="G14" s="20"/>
      <c r="H14" s="20"/>
      <c r="I14" s="18"/>
      <c r="J14" s="18"/>
      <c r="K14" s="18"/>
      <c r="L14" s="18"/>
      <c r="M14" s="18"/>
      <c r="N14" s="18"/>
      <c r="O14" s="25">
        <f t="shared" si="0"/>
        <v>0</v>
      </c>
      <c r="P14" s="25">
        <f t="shared" si="1"/>
        <v>0</v>
      </c>
      <c r="Q14" s="25">
        <f t="shared" si="2"/>
        <v>0</v>
      </c>
      <c r="R14" s="25">
        <f t="shared" si="3"/>
        <v>0</v>
      </c>
      <c r="S14" s="25">
        <f t="shared" si="4"/>
        <v>0</v>
      </c>
      <c r="T14" s="25">
        <f t="shared" si="5"/>
        <v>0</v>
      </c>
      <c r="U14" s="25">
        <f t="shared" si="6"/>
        <v>0</v>
      </c>
      <c r="V14" s="25">
        <f t="shared" si="7"/>
        <v>0</v>
      </c>
      <c r="W14" s="25">
        <f t="shared" si="8"/>
        <v>0</v>
      </c>
      <c r="X14" s="52"/>
    </row>
    <row r="15" spans="1:24" ht="22.5" customHeight="1">
      <c r="A15" s="35" t="s">
        <v>180</v>
      </c>
      <c r="B15" s="36" t="s">
        <v>173</v>
      </c>
      <c r="C15" s="36" t="s">
        <v>177</v>
      </c>
      <c r="D15" s="36" t="s">
        <v>177</v>
      </c>
      <c r="E15" s="23" t="s">
        <v>181</v>
      </c>
      <c r="F15" s="23"/>
      <c r="G15" s="23"/>
      <c r="H15" s="23"/>
      <c r="I15" s="22">
        <v>794526.4</v>
      </c>
      <c r="J15" s="22">
        <v>629526.4</v>
      </c>
      <c r="K15" s="22">
        <v>165000</v>
      </c>
      <c r="L15" s="22">
        <f>M15+N15</f>
        <v>652500</v>
      </c>
      <c r="M15" s="22">
        <v>647500</v>
      </c>
      <c r="N15" s="22">
        <v>5000</v>
      </c>
      <c r="O15" s="25">
        <f t="shared" si="0"/>
        <v>-142026.40000000002</v>
      </c>
      <c r="P15" s="25">
        <f t="shared" si="1"/>
        <v>17973.599999999977</v>
      </c>
      <c r="Q15" s="25">
        <f t="shared" si="2"/>
        <v>-160000</v>
      </c>
      <c r="R15" s="25">
        <v>852567.7</v>
      </c>
      <c r="S15" s="25">
        <v>845567.7</v>
      </c>
      <c r="T15" s="25">
        <f t="shared" si="5"/>
        <v>5500</v>
      </c>
      <c r="U15" s="25">
        <v>882567.7</v>
      </c>
      <c r="V15" s="25">
        <v>875567.7</v>
      </c>
      <c r="W15" s="25">
        <v>7000</v>
      </c>
      <c r="X15" s="53"/>
    </row>
    <row r="16" spans="1:24" ht="12.75" customHeight="1">
      <c r="A16" s="35" t="s">
        <v>182</v>
      </c>
      <c r="B16" s="36" t="s">
        <v>173</v>
      </c>
      <c r="C16" s="36" t="s">
        <v>177</v>
      </c>
      <c r="D16" s="36" t="s">
        <v>183</v>
      </c>
      <c r="E16" s="23" t="s">
        <v>184</v>
      </c>
      <c r="F16" s="23"/>
      <c r="G16" s="23"/>
      <c r="H16" s="23"/>
      <c r="I16" s="25"/>
      <c r="J16" s="25"/>
      <c r="K16" s="25"/>
      <c r="L16" s="25"/>
      <c r="M16" s="25"/>
      <c r="N16" s="25"/>
      <c r="O16" s="25">
        <f t="shared" si="0"/>
        <v>0</v>
      </c>
      <c r="P16" s="25">
        <f t="shared" si="1"/>
        <v>0</v>
      </c>
      <c r="Q16" s="25">
        <f t="shared" si="2"/>
        <v>0</v>
      </c>
      <c r="R16" s="25">
        <f t="shared" si="3"/>
        <v>0</v>
      </c>
      <c r="S16" s="25">
        <f t="shared" si="4"/>
        <v>0</v>
      </c>
      <c r="T16" s="25">
        <f t="shared" si="5"/>
        <v>0</v>
      </c>
      <c r="U16" s="25">
        <f t="shared" si="6"/>
        <v>0</v>
      </c>
      <c r="V16" s="25">
        <f t="shared" si="7"/>
        <v>0</v>
      </c>
      <c r="W16" s="25">
        <f t="shared" si="8"/>
        <v>0</v>
      </c>
      <c r="X16" s="52"/>
    </row>
    <row r="17" spans="1:256" s="6" customFormat="1" ht="27.75" customHeight="1">
      <c r="A17" s="14" t="s">
        <v>185</v>
      </c>
      <c r="B17" s="11" t="s">
        <v>173</v>
      </c>
      <c r="C17" s="11" t="s">
        <v>183</v>
      </c>
      <c r="D17" s="11" t="s">
        <v>174</v>
      </c>
      <c r="E17" s="38" t="s">
        <v>186</v>
      </c>
      <c r="F17" s="38"/>
      <c r="G17" s="38"/>
      <c r="H17" s="38"/>
      <c r="I17" s="25"/>
      <c r="J17" s="25"/>
      <c r="K17" s="25"/>
      <c r="L17" s="25"/>
      <c r="M17" s="25"/>
      <c r="N17" s="25"/>
      <c r="O17" s="25">
        <f t="shared" si="0"/>
        <v>0</v>
      </c>
      <c r="P17" s="25">
        <f t="shared" si="1"/>
        <v>0</v>
      </c>
      <c r="Q17" s="25">
        <f t="shared" si="2"/>
        <v>0</v>
      </c>
      <c r="R17" s="25">
        <f t="shared" si="3"/>
        <v>0</v>
      </c>
      <c r="S17" s="25">
        <f t="shared" si="4"/>
        <v>0</v>
      </c>
      <c r="T17" s="25">
        <f t="shared" si="5"/>
        <v>0</v>
      </c>
      <c r="U17" s="25">
        <f t="shared" si="6"/>
        <v>0</v>
      </c>
      <c r="V17" s="25">
        <f t="shared" si="7"/>
        <v>0</v>
      </c>
      <c r="W17" s="25">
        <f t="shared" si="8"/>
        <v>0</v>
      </c>
      <c r="X17" s="52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1:24" ht="12.75" customHeight="1">
      <c r="A18" s="35"/>
      <c r="B18" s="36"/>
      <c r="C18" s="36"/>
      <c r="D18" s="36"/>
      <c r="E18" s="20" t="s">
        <v>179</v>
      </c>
      <c r="F18" s="20"/>
      <c r="G18" s="20"/>
      <c r="H18" s="20"/>
      <c r="I18" s="22"/>
      <c r="J18" s="22"/>
      <c r="K18" s="22"/>
      <c r="L18" s="22"/>
      <c r="M18" s="22"/>
      <c r="N18" s="22"/>
      <c r="O18" s="25">
        <f t="shared" si="0"/>
        <v>0</v>
      </c>
      <c r="P18" s="25">
        <f t="shared" si="1"/>
        <v>0</v>
      </c>
      <c r="Q18" s="25">
        <f t="shared" si="2"/>
        <v>0</v>
      </c>
      <c r="R18" s="25">
        <f t="shared" si="3"/>
        <v>0</v>
      </c>
      <c r="S18" s="25">
        <f t="shared" si="4"/>
        <v>0</v>
      </c>
      <c r="T18" s="25">
        <f t="shared" si="5"/>
        <v>0</v>
      </c>
      <c r="U18" s="25">
        <f t="shared" si="6"/>
        <v>0</v>
      </c>
      <c r="V18" s="25">
        <f t="shared" si="7"/>
        <v>0</v>
      </c>
      <c r="W18" s="25">
        <f t="shared" si="8"/>
        <v>0</v>
      </c>
      <c r="X18" s="52"/>
    </row>
    <row r="19" spans="1:24" ht="27" customHeight="1">
      <c r="A19" s="35" t="s">
        <v>187</v>
      </c>
      <c r="B19" s="36" t="s">
        <v>173</v>
      </c>
      <c r="C19" s="36" t="s">
        <v>183</v>
      </c>
      <c r="D19" s="36" t="s">
        <v>177</v>
      </c>
      <c r="E19" s="23" t="s">
        <v>188</v>
      </c>
      <c r="F19" s="23"/>
      <c r="G19" s="23"/>
      <c r="H19" s="23"/>
      <c r="I19" s="22"/>
      <c r="J19" s="22"/>
      <c r="K19" s="22"/>
      <c r="L19" s="22"/>
      <c r="M19" s="22"/>
      <c r="N19" s="22"/>
      <c r="O19" s="25">
        <f t="shared" si="0"/>
        <v>0</v>
      </c>
      <c r="P19" s="25">
        <f t="shared" si="1"/>
        <v>0</v>
      </c>
      <c r="Q19" s="25">
        <f t="shared" si="2"/>
        <v>0</v>
      </c>
      <c r="R19" s="25">
        <f t="shared" si="3"/>
        <v>0</v>
      </c>
      <c r="S19" s="25">
        <f t="shared" si="4"/>
        <v>0</v>
      </c>
      <c r="T19" s="25">
        <f t="shared" si="5"/>
        <v>0</v>
      </c>
      <c r="U19" s="25">
        <f t="shared" si="6"/>
        <v>0</v>
      </c>
      <c r="V19" s="25">
        <f t="shared" si="7"/>
        <v>0</v>
      </c>
      <c r="W19" s="25">
        <f t="shared" si="8"/>
        <v>0</v>
      </c>
      <c r="X19" s="52"/>
    </row>
    <row r="20" spans="1:24" ht="42" customHeight="1">
      <c r="A20" s="35" t="s">
        <v>189</v>
      </c>
      <c r="B20" s="36" t="s">
        <v>173</v>
      </c>
      <c r="C20" s="36" t="s">
        <v>190</v>
      </c>
      <c r="D20" s="36" t="s">
        <v>174</v>
      </c>
      <c r="E20" s="37" t="s">
        <v>191</v>
      </c>
      <c r="F20" s="37"/>
      <c r="G20" s="37"/>
      <c r="H20" s="37"/>
      <c r="I20" s="22"/>
      <c r="J20" s="22"/>
      <c r="K20" s="22"/>
      <c r="L20" s="22"/>
      <c r="M20" s="22"/>
      <c r="N20" s="22"/>
      <c r="O20" s="25">
        <f t="shared" si="0"/>
        <v>0</v>
      </c>
      <c r="P20" s="25">
        <f t="shared" si="1"/>
        <v>0</v>
      </c>
      <c r="Q20" s="25">
        <f t="shared" si="2"/>
        <v>0</v>
      </c>
      <c r="R20" s="25">
        <f t="shared" si="3"/>
        <v>0</v>
      </c>
      <c r="S20" s="25">
        <f t="shared" si="4"/>
        <v>0</v>
      </c>
      <c r="T20" s="25">
        <f t="shared" si="5"/>
        <v>0</v>
      </c>
      <c r="U20" s="25">
        <f t="shared" si="6"/>
        <v>0</v>
      </c>
      <c r="V20" s="25">
        <f t="shared" si="7"/>
        <v>0</v>
      </c>
      <c r="W20" s="25">
        <f t="shared" si="8"/>
        <v>0</v>
      </c>
      <c r="X20" s="53"/>
    </row>
    <row r="21" spans="1:24" ht="12.75" customHeight="1">
      <c r="A21" s="35"/>
      <c r="B21" s="36"/>
      <c r="C21" s="36"/>
      <c r="D21" s="36"/>
      <c r="E21" s="20" t="s">
        <v>179</v>
      </c>
      <c r="F21" s="20"/>
      <c r="G21" s="20"/>
      <c r="H21" s="20"/>
      <c r="I21" s="22"/>
      <c r="J21" s="22"/>
      <c r="K21" s="22"/>
      <c r="L21" s="22"/>
      <c r="M21" s="22"/>
      <c r="N21" s="22"/>
      <c r="O21" s="25">
        <f t="shared" si="0"/>
        <v>0</v>
      </c>
      <c r="P21" s="25">
        <f t="shared" si="1"/>
        <v>0</v>
      </c>
      <c r="Q21" s="25">
        <f t="shared" si="2"/>
        <v>0</v>
      </c>
      <c r="R21" s="25">
        <f t="shared" si="3"/>
        <v>0</v>
      </c>
      <c r="S21" s="25">
        <f t="shared" si="4"/>
        <v>0</v>
      </c>
      <c r="T21" s="25">
        <f t="shared" si="5"/>
        <v>0</v>
      </c>
      <c r="U21" s="25">
        <f t="shared" si="6"/>
        <v>0</v>
      </c>
      <c r="V21" s="25">
        <f t="shared" si="7"/>
        <v>0</v>
      </c>
      <c r="W21" s="25">
        <f t="shared" si="8"/>
        <v>0</v>
      </c>
      <c r="X21" s="52"/>
    </row>
    <row r="22" spans="1:24" ht="30" customHeight="1">
      <c r="A22" s="35" t="s">
        <v>192</v>
      </c>
      <c r="B22" s="36" t="s">
        <v>173</v>
      </c>
      <c r="C22" s="36" t="s">
        <v>190</v>
      </c>
      <c r="D22" s="36" t="s">
        <v>177</v>
      </c>
      <c r="E22" s="23" t="s">
        <v>191</v>
      </c>
      <c r="F22" s="23"/>
      <c r="G22" s="23"/>
      <c r="H22" s="23"/>
      <c r="I22" s="22"/>
      <c r="J22" s="22"/>
      <c r="K22" s="22"/>
      <c r="L22" s="22"/>
      <c r="M22" s="22"/>
      <c r="N22" s="22"/>
      <c r="O22" s="25">
        <f t="shared" si="0"/>
        <v>0</v>
      </c>
      <c r="P22" s="25">
        <f t="shared" si="1"/>
        <v>0</v>
      </c>
      <c r="Q22" s="25">
        <f t="shared" si="2"/>
        <v>0</v>
      </c>
      <c r="R22" s="25">
        <f t="shared" si="3"/>
        <v>0</v>
      </c>
      <c r="S22" s="25">
        <f t="shared" si="4"/>
        <v>0</v>
      </c>
      <c r="T22" s="25">
        <f t="shared" si="5"/>
        <v>0</v>
      </c>
      <c r="U22" s="25">
        <f t="shared" si="6"/>
        <v>0</v>
      </c>
      <c r="V22" s="25">
        <f t="shared" si="7"/>
        <v>0</v>
      </c>
      <c r="W22" s="25">
        <f t="shared" si="8"/>
        <v>0</v>
      </c>
      <c r="X22" s="52"/>
    </row>
    <row r="23" spans="1:24" ht="28.5" customHeight="1">
      <c r="A23" s="35" t="s">
        <v>193</v>
      </c>
      <c r="B23" s="36" t="s">
        <v>173</v>
      </c>
      <c r="C23" s="36" t="s">
        <v>194</v>
      </c>
      <c r="D23" s="36" t="s">
        <v>174</v>
      </c>
      <c r="E23" s="37" t="s">
        <v>195</v>
      </c>
      <c r="F23" s="37"/>
      <c r="G23" s="37"/>
      <c r="H23" s="37"/>
      <c r="I23" s="25">
        <v>657670</v>
      </c>
      <c r="J23" s="25">
        <v>40970</v>
      </c>
      <c r="K23" s="25">
        <v>616700</v>
      </c>
      <c r="L23" s="25">
        <v>706200</v>
      </c>
      <c r="M23" s="25">
        <v>52800</v>
      </c>
      <c r="N23" s="25">
        <v>653400</v>
      </c>
      <c r="O23" s="25">
        <f t="shared" si="0"/>
        <v>48530</v>
      </c>
      <c r="P23" s="25">
        <f t="shared" si="1"/>
        <v>11830</v>
      </c>
      <c r="Q23" s="25">
        <f t="shared" si="2"/>
        <v>36700</v>
      </c>
      <c r="R23" s="25">
        <v>946443.9</v>
      </c>
      <c r="S23" s="25">
        <v>60000</v>
      </c>
      <c r="T23" s="25">
        <v>886443.9</v>
      </c>
      <c r="U23" s="25">
        <v>1146443.9</v>
      </c>
      <c r="V23" s="25">
        <v>70000</v>
      </c>
      <c r="W23" s="25">
        <v>1076443.9</v>
      </c>
      <c r="X23" s="53"/>
    </row>
    <row r="24" spans="1:24" ht="12.75" customHeight="1">
      <c r="A24" s="35"/>
      <c r="B24" s="36"/>
      <c r="C24" s="36"/>
      <c r="D24" s="36"/>
      <c r="E24" s="20" t="s">
        <v>179</v>
      </c>
      <c r="F24" s="20"/>
      <c r="G24" s="20"/>
      <c r="H24" s="20"/>
      <c r="I24" s="22"/>
      <c r="J24" s="22"/>
      <c r="K24" s="22"/>
      <c r="L24" s="22"/>
      <c r="M24" s="22"/>
      <c r="N24" s="22"/>
      <c r="O24" s="25">
        <f t="shared" si="0"/>
        <v>0</v>
      </c>
      <c r="P24" s="25">
        <f t="shared" si="1"/>
        <v>0</v>
      </c>
      <c r="Q24" s="25">
        <f t="shared" si="2"/>
        <v>0</v>
      </c>
      <c r="R24" s="25">
        <f t="shared" si="3"/>
        <v>0</v>
      </c>
      <c r="S24" s="25">
        <f t="shared" si="4"/>
        <v>0</v>
      </c>
      <c r="T24" s="25">
        <f t="shared" si="5"/>
        <v>0</v>
      </c>
      <c r="U24" s="25">
        <f t="shared" si="6"/>
        <v>0</v>
      </c>
      <c r="V24" s="25">
        <f t="shared" si="7"/>
        <v>0</v>
      </c>
      <c r="W24" s="25">
        <f t="shared" si="8"/>
        <v>0</v>
      </c>
      <c r="X24" s="53"/>
    </row>
    <row r="25" spans="1:24" ht="30.75" customHeight="1">
      <c r="A25" s="35" t="s">
        <v>196</v>
      </c>
      <c r="B25" s="36" t="s">
        <v>173</v>
      </c>
      <c r="C25" s="36" t="s">
        <v>194</v>
      </c>
      <c r="D25" s="36" t="s">
        <v>177</v>
      </c>
      <c r="E25" s="23" t="s">
        <v>195</v>
      </c>
      <c r="F25" s="23"/>
      <c r="G25" s="23"/>
      <c r="H25" s="23"/>
      <c r="I25" s="25">
        <v>657670</v>
      </c>
      <c r="J25" s="25">
        <v>40970</v>
      </c>
      <c r="K25" s="25">
        <v>616700</v>
      </c>
      <c r="L25" s="25">
        <v>1060461.6</v>
      </c>
      <c r="M25" s="25">
        <v>190461.6</v>
      </c>
      <c r="N25" s="25">
        <v>870000</v>
      </c>
      <c r="O25" s="25">
        <f t="shared" si="0"/>
        <v>402791.6000000001</v>
      </c>
      <c r="P25" s="25">
        <f t="shared" si="1"/>
        <v>149491.6</v>
      </c>
      <c r="Q25" s="25">
        <f t="shared" si="2"/>
        <v>253300</v>
      </c>
      <c r="R25" s="25">
        <v>946443.9</v>
      </c>
      <c r="S25" s="25">
        <v>60000</v>
      </c>
      <c r="T25" s="25">
        <v>886443.9</v>
      </c>
      <c r="U25" s="25">
        <v>1146443.9</v>
      </c>
      <c r="V25" s="25">
        <v>70000</v>
      </c>
      <c r="W25" s="25">
        <v>1076443.9</v>
      </c>
      <c r="X25" s="53"/>
    </row>
    <row r="26" spans="1:24" ht="12.75" customHeight="1">
      <c r="A26" s="35" t="s">
        <v>197</v>
      </c>
      <c r="B26" s="36" t="s">
        <v>198</v>
      </c>
      <c r="C26" s="36" t="s">
        <v>174</v>
      </c>
      <c r="D26" s="36" t="s">
        <v>174</v>
      </c>
      <c r="E26" s="37" t="s">
        <v>199</v>
      </c>
      <c r="F26" s="37"/>
      <c r="G26" s="37"/>
      <c r="H26" s="37"/>
      <c r="I26" s="22"/>
      <c r="J26" s="22"/>
      <c r="K26" s="22"/>
      <c r="L26" s="22">
        <v>17000</v>
      </c>
      <c r="M26" s="22">
        <v>0</v>
      </c>
      <c r="N26" s="22">
        <v>17000</v>
      </c>
      <c r="O26" s="25">
        <f t="shared" si="0"/>
        <v>17000</v>
      </c>
      <c r="P26" s="25">
        <f t="shared" si="1"/>
        <v>0</v>
      </c>
      <c r="Q26" s="25">
        <f t="shared" si="2"/>
        <v>17000</v>
      </c>
      <c r="R26" s="25">
        <v>15000</v>
      </c>
      <c r="S26" s="25">
        <f t="shared" si="4"/>
        <v>0</v>
      </c>
      <c r="T26" s="25">
        <v>15000</v>
      </c>
      <c r="U26" s="25">
        <v>15000</v>
      </c>
      <c r="V26" s="25">
        <f t="shared" si="7"/>
        <v>0</v>
      </c>
      <c r="W26" s="25">
        <v>15000</v>
      </c>
      <c r="X26" s="53"/>
    </row>
    <row r="27" spans="1:24" ht="12.75" customHeight="1">
      <c r="A27" s="35"/>
      <c r="B27" s="36"/>
      <c r="C27" s="36"/>
      <c r="D27" s="36"/>
      <c r="E27" s="20" t="s">
        <v>4</v>
      </c>
      <c r="F27" s="20"/>
      <c r="G27" s="20"/>
      <c r="H27" s="20"/>
      <c r="I27" s="22"/>
      <c r="J27" s="22"/>
      <c r="K27" s="22"/>
      <c r="L27" s="22"/>
      <c r="M27" s="22"/>
      <c r="N27" s="22"/>
      <c r="O27" s="25">
        <f t="shared" si="0"/>
        <v>0</v>
      </c>
      <c r="P27" s="25">
        <f t="shared" si="1"/>
        <v>0</v>
      </c>
      <c r="Q27" s="25">
        <f t="shared" si="2"/>
        <v>0</v>
      </c>
      <c r="R27" s="25">
        <f t="shared" si="3"/>
        <v>0</v>
      </c>
      <c r="S27" s="25">
        <f t="shared" si="4"/>
        <v>0</v>
      </c>
      <c r="T27" s="25">
        <f t="shared" si="5"/>
        <v>0</v>
      </c>
      <c r="U27" s="25">
        <f t="shared" si="6"/>
        <v>0</v>
      </c>
      <c r="V27" s="25">
        <f t="shared" si="7"/>
        <v>0</v>
      </c>
      <c r="W27" s="25">
        <f t="shared" si="8"/>
        <v>0</v>
      </c>
      <c r="X27" s="53"/>
    </row>
    <row r="28" spans="1:24" ht="25.5" customHeight="1">
      <c r="A28" s="35" t="s">
        <v>200</v>
      </c>
      <c r="B28" s="36" t="s">
        <v>198</v>
      </c>
      <c r="C28" s="36" t="s">
        <v>201</v>
      </c>
      <c r="D28" s="36" t="s">
        <v>174</v>
      </c>
      <c r="E28" s="37" t="s">
        <v>202</v>
      </c>
      <c r="F28" s="37"/>
      <c r="G28" s="37"/>
      <c r="H28" s="37"/>
      <c r="I28" s="22"/>
      <c r="J28" s="22"/>
      <c r="K28" s="22"/>
      <c r="L28" s="22"/>
      <c r="M28" s="22"/>
      <c r="N28" s="22"/>
      <c r="O28" s="25">
        <f t="shared" si="0"/>
        <v>0</v>
      </c>
      <c r="P28" s="25">
        <f t="shared" si="1"/>
        <v>0</v>
      </c>
      <c r="Q28" s="25">
        <f t="shared" si="2"/>
        <v>0</v>
      </c>
      <c r="R28" s="25">
        <f t="shared" si="3"/>
        <v>0</v>
      </c>
      <c r="S28" s="25">
        <f t="shared" si="4"/>
        <v>0</v>
      </c>
      <c r="T28" s="25">
        <f t="shared" si="5"/>
        <v>0</v>
      </c>
      <c r="U28" s="25">
        <f t="shared" si="6"/>
        <v>0</v>
      </c>
      <c r="V28" s="25">
        <f t="shared" si="7"/>
        <v>0</v>
      </c>
      <c r="W28" s="25">
        <f t="shared" si="8"/>
        <v>0</v>
      </c>
      <c r="X28" s="53"/>
    </row>
    <row r="29" spans="1:24" ht="12.75" customHeight="1">
      <c r="A29" s="35"/>
      <c r="B29" s="36"/>
      <c r="C29" s="36"/>
      <c r="D29" s="36"/>
      <c r="E29" s="20" t="s">
        <v>179</v>
      </c>
      <c r="F29" s="20"/>
      <c r="G29" s="20"/>
      <c r="H29" s="20"/>
      <c r="I29" s="22"/>
      <c r="J29" s="22"/>
      <c r="K29" s="22"/>
      <c r="L29" s="22"/>
      <c r="M29" s="22"/>
      <c r="N29" s="22"/>
      <c r="O29" s="25">
        <f t="shared" si="0"/>
        <v>0</v>
      </c>
      <c r="P29" s="25">
        <f t="shared" si="1"/>
        <v>0</v>
      </c>
      <c r="Q29" s="25">
        <f t="shared" si="2"/>
        <v>0</v>
      </c>
      <c r="R29" s="25">
        <f t="shared" si="3"/>
        <v>0</v>
      </c>
      <c r="S29" s="25">
        <f t="shared" si="4"/>
        <v>0</v>
      </c>
      <c r="T29" s="25">
        <f t="shared" si="5"/>
        <v>0</v>
      </c>
      <c r="U29" s="25">
        <f t="shared" si="6"/>
        <v>0</v>
      </c>
      <c r="V29" s="25">
        <f t="shared" si="7"/>
        <v>0</v>
      </c>
      <c r="W29" s="25">
        <f t="shared" si="8"/>
        <v>0</v>
      </c>
      <c r="X29" s="53"/>
    </row>
    <row r="30" spans="1:24" ht="25.5" customHeight="1">
      <c r="A30" s="35" t="s">
        <v>203</v>
      </c>
      <c r="B30" s="36" t="s">
        <v>198</v>
      </c>
      <c r="C30" s="36" t="s">
        <v>201</v>
      </c>
      <c r="D30" s="36" t="s">
        <v>177</v>
      </c>
      <c r="E30" s="23" t="s">
        <v>202</v>
      </c>
      <c r="F30" s="23"/>
      <c r="G30" s="23"/>
      <c r="H30" s="23"/>
      <c r="I30" s="22"/>
      <c r="J30" s="22"/>
      <c r="K30" s="22"/>
      <c r="L30" s="22">
        <v>17000</v>
      </c>
      <c r="M30" s="22">
        <v>0</v>
      </c>
      <c r="N30" s="22">
        <v>17000</v>
      </c>
      <c r="O30" s="25">
        <f t="shared" si="0"/>
        <v>17000</v>
      </c>
      <c r="P30" s="25">
        <f t="shared" si="1"/>
        <v>0</v>
      </c>
      <c r="Q30" s="25">
        <f t="shared" si="2"/>
        <v>17000</v>
      </c>
      <c r="R30" s="25">
        <v>15000</v>
      </c>
      <c r="S30" s="25">
        <f t="shared" si="4"/>
        <v>0</v>
      </c>
      <c r="T30" s="25">
        <v>15000</v>
      </c>
      <c r="U30" s="25">
        <v>15000</v>
      </c>
      <c r="V30" s="25">
        <f t="shared" si="7"/>
        <v>0</v>
      </c>
      <c r="W30" s="25">
        <v>15000</v>
      </c>
      <c r="X30" s="53"/>
    </row>
    <row r="31" spans="1:24" ht="30" customHeight="1">
      <c r="A31" s="35" t="s">
        <v>204</v>
      </c>
      <c r="B31" s="36" t="s">
        <v>198</v>
      </c>
      <c r="C31" s="36" t="s">
        <v>190</v>
      </c>
      <c r="D31" s="36" t="s">
        <v>174</v>
      </c>
      <c r="E31" s="37" t="s">
        <v>205</v>
      </c>
      <c r="F31" s="37"/>
      <c r="G31" s="37"/>
      <c r="H31" s="37"/>
      <c r="I31" s="22"/>
      <c r="J31" s="22"/>
      <c r="K31" s="22"/>
      <c r="L31" s="22"/>
      <c r="M31" s="22"/>
      <c r="N31" s="22"/>
      <c r="O31" s="25">
        <f t="shared" si="0"/>
        <v>0</v>
      </c>
      <c r="P31" s="25">
        <f t="shared" si="1"/>
        <v>0</v>
      </c>
      <c r="Q31" s="25">
        <f t="shared" si="2"/>
        <v>0</v>
      </c>
      <c r="R31" s="25">
        <f t="shared" si="3"/>
        <v>0</v>
      </c>
      <c r="S31" s="25">
        <f t="shared" si="4"/>
        <v>0</v>
      </c>
      <c r="T31" s="25">
        <f t="shared" si="5"/>
        <v>0</v>
      </c>
      <c r="U31" s="25">
        <f t="shared" si="6"/>
        <v>0</v>
      </c>
      <c r="V31" s="25">
        <f t="shared" si="7"/>
        <v>0</v>
      </c>
      <c r="W31" s="25">
        <f t="shared" si="8"/>
        <v>0</v>
      </c>
      <c r="X31" s="53"/>
    </row>
    <row r="32" spans="1:24" ht="12.75" customHeight="1">
      <c r="A32" s="35"/>
      <c r="B32" s="36"/>
      <c r="C32" s="36"/>
      <c r="D32" s="36"/>
      <c r="E32" s="20" t="s">
        <v>179</v>
      </c>
      <c r="F32" s="20"/>
      <c r="G32" s="20"/>
      <c r="H32" s="20"/>
      <c r="I32" s="22"/>
      <c r="J32" s="22"/>
      <c r="K32" s="22"/>
      <c r="L32" s="22"/>
      <c r="M32" s="22"/>
      <c r="N32" s="22"/>
      <c r="O32" s="25">
        <f t="shared" si="0"/>
        <v>0</v>
      </c>
      <c r="P32" s="25">
        <f t="shared" si="1"/>
        <v>0</v>
      </c>
      <c r="Q32" s="25">
        <f t="shared" si="2"/>
        <v>0</v>
      </c>
      <c r="R32" s="25">
        <f t="shared" si="3"/>
        <v>0</v>
      </c>
      <c r="S32" s="25">
        <f t="shared" si="4"/>
        <v>0</v>
      </c>
      <c r="T32" s="25">
        <f t="shared" si="5"/>
        <v>0</v>
      </c>
      <c r="U32" s="25">
        <f t="shared" si="6"/>
        <v>0</v>
      </c>
      <c r="V32" s="25">
        <f t="shared" si="7"/>
        <v>0</v>
      </c>
      <c r="W32" s="25">
        <f t="shared" si="8"/>
        <v>0</v>
      </c>
      <c r="X32" s="53"/>
    </row>
    <row r="33" spans="1:24" ht="20.25" customHeight="1">
      <c r="A33" s="35" t="s">
        <v>206</v>
      </c>
      <c r="B33" s="36" t="s">
        <v>198</v>
      </c>
      <c r="C33" s="36" t="s">
        <v>190</v>
      </c>
      <c r="D33" s="36" t="s">
        <v>177</v>
      </c>
      <c r="E33" s="23" t="s">
        <v>205</v>
      </c>
      <c r="F33" s="23"/>
      <c r="G33" s="23"/>
      <c r="H33" s="23"/>
      <c r="I33" s="18"/>
      <c r="J33" s="18"/>
      <c r="K33" s="18"/>
      <c r="L33" s="18"/>
      <c r="M33" s="18"/>
      <c r="N33" s="18"/>
      <c r="O33" s="25">
        <f t="shared" si="0"/>
        <v>0</v>
      </c>
      <c r="P33" s="25">
        <f t="shared" si="1"/>
        <v>0</v>
      </c>
      <c r="Q33" s="25">
        <f t="shared" si="2"/>
        <v>0</v>
      </c>
      <c r="R33" s="25">
        <f t="shared" si="3"/>
        <v>0</v>
      </c>
      <c r="S33" s="25">
        <f t="shared" si="4"/>
        <v>0</v>
      </c>
      <c r="T33" s="25">
        <f t="shared" si="5"/>
        <v>0</v>
      </c>
      <c r="U33" s="25">
        <f t="shared" si="6"/>
        <v>0</v>
      </c>
      <c r="V33" s="25">
        <f t="shared" si="7"/>
        <v>0</v>
      </c>
      <c r="W33" s="25">
        <f t="shared" si="8"/>
        <v>0</v>
      </c>
      <c r="X33" s="53"/>
    </row>
    <row r="34" spans="1:24" ht="24" customHeight="1">
      <c r="A34" s="35" t="s">
        <v>207</v>
      </c>
      <c r="B34" s="36" t="s">
        <v>208</v>
      </c>
      <c r="C34" s="36" t="s">
        <v>174</v>
      </c>
      <c r="D34" s="36" t="s">
        <v>174</v>
      </c>
      <c r="E34" s="37" t="s">
        <v>209</v>
      </c>
      <c r="F34" s="37"/>
      <c r="G34" s="37"/>
      <c r="H34" s="37"/>
      <c r="I34" s="22">
        <v>1845939.6</v>
      </c>
      <c r="J34" s="22">
        <v>743290.2</v>
      </c>
      <c r="K34" s="22">
        <v>1102649.4</v>
      </c>
      <c r="L34" s="22">
        <v>2603414</v>
      </c>
      <c r="M34" s="22">
        <v>278000</v>
      </c>
      <c r="N34" s="22">
        <v>2325414</v>
      </c>
      <c r="O34" s="25">
        <f t="shared" si="0"/>
        <v>757474.3999999999</v>
      </c>
      <c r="P34" s="25">
        <f t="shared" si="1"/>
        <v>-465290.19999999995</v>
      </c>
      <c r="Q34" s="25">
        <f t="shared" si="2"/>
        <v>1222764.6</v>
      </c>
      <c r="R34" s="25">
        <v>2430000</v>
      </c>
      <c r="S34" s="25">
        <v>280000</v>
      </c>
      <c r="T34" s="25">
        <v>2150000</v>
      </c>
      <c r="U34" s="25">
        <v>2430000</v>
      </c>
      <c r="V34" s="25">
        <v>280000</v>
      </c>
      <c r="W34" s="25">
        <v>2150000</v>
      </c>
      <c r="X34" s="53"/>
    </row>
    <row r="35" spans="1:24" ht="12.75" customHeight="1">
      <c r="A35" s="35"/>
      <c r="B35" s="36"/>
      <c r="C35" s="36"/>
      <c r="D35" s="36"/>
      <c r="E35" s="20" t="s">
        <v>4</v>
      </c>
      <c r="F35" s="20"/>
      <c r="G35" s="20"/>
      <c r="H35" s="20"/>
      <c r="I35" s="22"/>
      <c r="J35" s="22"/>
      <c r="K35" s="22"/>
      <c r="L35" s="22"/>
      <c r="M35" s="22"/>
      <c r="N35" s="22"/>
      <c r="O35" s="25">
        <f t="shared" si="0"/>
        <v>0</v>
      </c>
      <c r="P35" s="25">
        <f t="shared" si="1"/>
        <v>0</v>
      </c>
      <c r="Q35" s="25">
        <f t="shared" si="2"/>
        <v>0</v>
      </c>
      <c r="R35" s="25">
        <f t="shared" si="3"/>
        <v>0</v>
      </c>
      <c r="S35" s="25">
        <f t="shared" si="4"/>
        <v>0</v>
      </c>
      <c r="T35" s="25">
        <f t="shared" si="5"/>
        <v>0</v>
      </c>
      <c r="U35" s="25">
        <f t="shared" si="6"/>
        <v>0</v>
      </c>
      <c r="V35" s="25">
        <f t="shared" si="7"/>
        <v>0</v>
      </c>
      <c r="W35" s="25">
        <f t="shared" si="8"/>
        <v>0</v>
      </c>
      <c r="X35" s="53"/>
    </row>
    <row r="36" spans="1:24" ht="33.75" customHeight="1">
      <c r="A36" s="35" t="s">
        <v>210</v>
      </c>
      <c r="B36" s="36" t="s">
        <v>208</v>
      </c>
      <c r="C36" s="36" t="s">
        <v>177</v>
      </c>
      <c r="D36" s="36" t="s">
        <v>174</v>
      </c>
      <c r="E36" s="37" t="s">
        <v>211</v>
      </c>
      <c r="F36" s="37"/>
      <c r="G36" s="37"/>
      <c r="H36" s="37"/>
      <c r="I36" s="22"/>
      <c r="J36" s="22"/>
      <c r="K36" s="22"/>
      <c r="L36" s="22"/>
      <c r="M36" s="22"/>
      <c r="N36" s="22"/>
      <c r="O36" s="25">
        <f t="shared" si="0"/>
        <v>0</v>
      </c>
      <c r="P36" s="25">
        <f t="shared" si="1"/>
        <v>0</v>
      </c>
      <c r="Q36" s="25">
        <f t="shared" si="2"/>
        <v>0</v>
      </c>
      <c r="R36" s="25">
        <f t="shared" si="3"/>
        <v>0</v>
      </c>
      <c r="S36" s="25">
        <f t="shared" si="4"/>
        <v>0</v>
      </c>
      <c r="T36" s="25">
        <f t="shared" si="5"/>
        <v>0</v>
      </c>
      <c r="U36" s="25">
        <f t="shared" si="6"/>
        <v>0</v>
      </c>
      <c r="V36" s="25">
        <f t="shared" si="7"/>
        <v>0</v>
      </c>
      <c r="W36" s="25">
        <f t="shared" si="8"/>
        <v>0</v>
      </c>
      <c r="X36" s="53"/>
    </row>
    <row r="37" spans="1:24" ht="12.75" customHeight="1">
      <c r="A37" s="35"/>
      <c r="B37" s="36"/>
      <c r="C37" s="36"/>
      <c r="D37" s="36"/>
      <c r="E37" s="20" t="s">
        <v>179</v>
      </c>
      <c r="F37" s="20"/>
      <c r="G37" s="20"/>
      <c r="H37" s="20"/>
      <c r="I37" s="18"/>
      <c r="J37" s="18"/>
      <c r="K37" s="18"/>
      <c r="L37" s="18"/>
      <c r="M37" s="18"/>
      <c r="N37" s="18"/>
      <c r="O37" s="25">
        <f t="shared" si="0"/>
        <v>0</v>
      </c>
      <c r="P37" s="25">
        <f t="shared" si="1"/>
        <v>0</v>
      </c>
      <c r="Q37" s="25">
        <f t="shared" si="2"/>
        <v>0</v>
      </c>
      <c r="R37" s="25">
        <f t="shared" si="3"/>
        <v>0</v>
      </c>
      <c r="S37" s="25">
        <f t="shared" si="4"/>
        <v>0</v>
      </c>
      <c r="T37" s="25">
        <f t="shared" si="5"/>
        <v>0</v>
      </c>
      <c r="U37" s="25">
        <f t="shared" si="6"/>
        <v>0</v>
      </c>
      <c r="V37" s="25">
        <f t="shared" si="7"/>
        <v>0</v>
      </c>
      <c r="W37" s="25">
        <f t="shared" si="8"/>
        <v>0</v>
      </c>
      <c r="X37" s="53"/>
    </row>
    <row r="38" spans="1:24" ht="27.75" customHeight="1">
      <c r="A38" s="35" t="s">
        <v>212</v>
      </c>
      <c r="B38" s="36" t="s">
        <v>208</v>
      </c>
      <c r="C38" s="36" t="s">
        <v>177</v>
      </c>
      <c r="D38" s="36" t="s">
        <v>177</v>
      </c>
      <c r="E38" s="23" t="s">
        <v>213</v>
      </c>
      <c r="F38" s="23"/>
      <c r="G38" s="23"/>
      <c r="H38" s="23"/>
      <c r="I38" s="22"/>
      <c r="J38" s="22"/>
      <c r="K38" s="22"/>
      <c r="L38" s="22"/>
      <c r="M38" s="22"/>
      <c r="N38" s="22"/>
      <c r="O38" s="25">
        <f t="shared" si="0"/>
        <v>0</v>
      </c>
      <c r="P38" s="25">
        <f t="shared" si="1"/>
        <v>0</v>
      </c>
      <c r="Q38" s="25">
        <f t="shared" si="2"/>
        <v>0</v>
      </c>
      <c r="R38" s="25">
        <f t="shared" si="3"/>
        <v>0</v>
      </c>
      <c r="S38" s="25">
        <f t="shared" si="4"/>
        <v>0</v>
      </c>
      <c r="T38" s="25">
        <f t="shared" si="5"/>
        <v>0</v>
      </c>
      <c r="U38" s="25">
        <f t="shared" si="6"/>
        <v>0</v>
      </c>
      <c r="V38" s="25">
        <f t="shared" si="7"/>
        <v>0</v>
      </c>
      <c r="W38" s="25">
        <f t="shared" si="8"/>
        <v>0</v>
      </c>
      <c r="X38" s="53"/>
    </row>
    <row r="39" spans="1:24" ht="30" customHeight="1">
      <c r="A39" s="35" t="s">
        <v>214</v>
      </c>
      <c r="B39" s="36" t="s">
        <v>208</v>
      </c>
      <c r="C39" s="36" t="s">
        <v>201</v>
      </c>
      <c r="D39" s="36" t="s">
        <v>174</v>
      </c>
      <c r="E39" s="37" t="s">
        <v>215</v>
      </c>
      <c r="F39" s="37"/>
      <c r="G39" s="37"/>
      <c r="H39" s="37"/>
      <c r="I39" s="22">
        <v>1354089.4</v>
      </c>
      <c r="J39" s="22">
        <v>547089.4</v>
      </c>
      <c r="K39" s="22">
        <v>807000</v>
      </c>
      <c r="L39" s="22">
        <v>260707</v>
      </c>
      <c r="M39" s="22"/>
      <c r="N39" s="22">
        <v>260707</v>
      </c>
      <c r="O39" s="25">
        <f t="shared" si="0"/>
        <v>-1093382.4</v>
      </c>
      <c r="P39" s="25">
        <f t="shared" si="1"/>
        <v>-547089.4</v>
      </c>
      <c r="Q39" s="25">
        <f t="shared" si="2"/>
        <v>-546293</v>
      </c>
      <c r="R39" s="25">
        <v>400000</v>
      </c>
      <c r="S39" s="25">
        <f t="shared" si="4"/>
        <v>0</v>
      </c>
      <c r="T39" s="25">
        <v>400000</v>
      </c>
      <c r="U39" s="25">
        <v>400000</v>
      </c>
      <c r="V39" s="25">
        <f t="shared" si="7"/>
        <v>0</v>
      </c>
      <c r="W39" s="25">
        <v>400000</v>
      </c>
      <c r="X39" s="53"/>
    </row>
    <row r="40" spans="1:24" ht="12.75" customHeight="1">
      <c r="A40" s="35"/>
      <c r="B40" s="36"/>
      <c r="C40" s="36"/>
      <c r="D40" s="36"/>
      <c r="E40" s="20" t="s">
        <v>179</v>
      </c>
      <c r="F40" s="20"/>
      <c r="G40" s="20"/>
      <c r="H40" s="20"/>
      <c r="I40" s="22"/>
      <c r="J40" s="22"/>
      <c r="K40" s="22"/>
      <c r="L40" s="22"/>
      <c r="M40" s="22"/>
      <c r="N40" s="22"/>
      <c r="O40" s="25">
        <f t="shared" si="0"/>
        <v>0</v>
      </c>
      <c r="P40" s="25">
        <f t="shared" si="1"/>
        <v>0</v>
      </c>
      <c r="Q40" s="25">
        <f t="shared" si="2"/>
        <v>0</v>
      </c>
      <c r="R40" s="25">
        <f t="shared" si="3"/>
        <v>0</v>
      </c>
      <c r="S40" s="25">
        <f t="shared" si="4"/>
        <v>0</v>
      </c>
      <c r="T40" s="25">
        <f t="shared" si="5"/>
        <v>0</v>
      </c>
      <c r="U40" s="25">
        <f t="shared" si="6"/>
        <v>0</v>
      </c>
      <c r="V40" s="25">
        <f t="shared" si="7"/>
        <v>0</v>
      </c>
      <c r="W40" s="25">
        <f t="shared" si="8"/>
        <v>0</v>
      </c>
      <c r="X40" s="53"/>
    </row>
    <row r="41" spans="1:24" ht="12.75" customHeight="1">
      <c r="A41" s="35">
        <v>2421</v>
      </c>
      <c r="B41" s="36">
        <v>4</v>
      </c>
      <c r="C41" s="36">
        <v>2</v>
      </c>
      <c r="D41" s="36">
        <v>1</v>
      </c>
      <c r="E41" s="20" t="s">
        <v>555</v>
      </c>
      <c r="F41" s="20"/>
      <c r="G41" s="20"/>
      <c r="H41" s="20"/>
      <c r="I41" s="22">
        <v>547089.4</v>
      </c>
      <c r="J41" s="22">
        <v>547089.4</v>
      </c>
      <c r="K41" s="22"/>
      <c r="L41" s="22"/>
      <c r="M41" s="22"/>
      <c r="N41" s="22"/>
      <c r="O41" s="25"/>
      <c r="P41" s="25"/>
      <c r="Q41" s="25"/>
      <c r="R41" s="25"/>
      <c r="S41" s="25"/>
      <c r="T41" s="25"/>
      <c r="U41" s="25"/>
      <c r="V41" s="25"/>
      <c r="W41" s="25"/>
      <c r="X41" s="53"/>
    </row>
    <row r="42" spans="1:24" ht="12.75" customHeight="1">
      <c r="A42" s="35" t="s">
        <v>216</v>
      </c>
      <c r="B42" s="36" t="s">
        <v>208</v>
      </c>
      <c r="C42" s="36" t="s">
        <v>201</v>
      </c>
      <c r="D42" s="36" t="s">
        <v>217</v>
      </c>
      <c r="E42" s="23" t="s">
        <v>218</v>
      </c>
      <c r="F42" s="23"/>
      <c r="G42" s="23"/>
      <c r="H42" s="23"/>
      <c r="I42" s="18">
        <v>807000</v>
      </c>
      <c r="J42" s="18"/>
      <c r="K42" s="18">
        <v>807000</v>
      </c>
      <c r="L42" s="18">
        <v>260707</v>
      </c>
      <c r="M42" s="18"/>
      <c r="N42" s="18">
        <v>260707</v>
      </c>
      <c r="O42" s="25">
        <f t="shared" si="0"/>
        <v>-546293</v>
      </c>
      <c r="P42" s="25">
        <f t="shared" si="1"/>
        <v>0</v>
      </c>
      <c r="Q42" s="25">
        <f t="shared" si="2"/>
        <v>-546293</v>
      </c>
      <c r="R42" s="25">
        <v>400000</v>
      </c>
      <c r="S42" s="25">
        <f t="shared" si="4"/>
        <v>0</v>
      </c>
      <c r="T42" s="25">
        <v>400000</v>
      </c>
      <c r="U42" s="25">
        <v>400000</v>
      </c>
      <c r="V42" s="25">
        <f t="shared" si="7"/>
        <v>0</v>
      </c>
      <c r="W42" s="25">
        <v>400000</v>
      </c>
      <c r="X42" s="53"/>
    </row>
    <row r="43" spans="1:24" ht="23.25" customHeight="1">
      <c r="A43" s="35" t="s">
        <v>219</v>
      </c>
      <c r="B43" s="36" t="s">
        <v>208</v>
      </c>
      <c r="C43" s="36" t="s">
        <v>183</v>
      </c>
      <c r="D43" s="36" t="s">
        <v>174</v>
      </c>
      <c r="E43" s="37" t="s">
        <v>220</v>
      </c>
      <c r="F43" s="37"/>
      <c r="G43" s="37"/>
      <c r="H43" s="37"/>
      <c r="I43" s="22"/>
      <c r="J43" s="22"/>
      <c r="K43" s="22"/>
      <c r="L43" s="22">
        <v>283000</v>
      </c>
      <c r="M43" s="22"/>
      <c r="N43" s="22">
        <v>283000</v>
      </c>
      <c r="O43" s="25">
        <f t="shared" si="0"/>
        <v>283000</v>
      </c>
      <c r="P43" s="25">
        <f t="shared" si="1"/>
        <v>0</v>
      </c>
      <c r="Q43" s="25">
        <f t="shared" si="2"/>
        <v>283000</v>
      </c>
      <c r="R43" s="25">
        <v>0</v>
      </c>
      <c r="S43" s="25">
        <f t="shared" si="4"/>
        <v>0</v>
      </c>
      <c r="T43" s="25">
        <v>0</v>
      </c>
      <c r="U43" s="25">
        <f t="shared" si="6"/>
        <v>0</v>
      </c>
      <c r="V43" s="25">
        <f t="shared" si="7"/>
        <v>0</v>
      </c>
      <c r="W43" s="25">
        <f t="shared" si="8"/>
        <v>0</v>
      </c>
      <c r="X43" s="52"/>
    </row>
    <row r="44" spans="1:24" ht="12.75" customHeight="1">
      <c r="A44" s="35"/>
      <c r="B44" s="36"/>
      <c r="C44" s="36"/>
      <c r="D44" s="36"/>
      <c r="E44" s="20" t="s">
        <v>179</v>
      </c>
      <c r="F44" s="20"/>
      <c r="G44" s="20"/>
      <c r="H44" s="20"/>
      <c r="I44" s="18"/>
      <c r="J44" s="18"/>
      <c r="K44" s="18"/>
      <c r="L44" s="18"/>
      <c r="M44" s="18"/>
      <c r="N44" s="18"/>
      <c r="O44" s="25">
        <f t="shared" si="0"/>
        <v>0</v>
      </c>
      <c r="P44" s="25">
        <f t="shared" si="1"/>
        <v>0</v>
      </c>
      <c r="Q44" s="25">
        <f t="shared" si="2"/>
        <v>0</v>
      </c>
      <c r="R44" s="25">
        <f t="shared" si="3"/>
        <v>0</v>
      </c>
      <c r="S44" s="25">
        <f t="shared" si="4"/>
        <v>0</v>
      </c>
      <c r="T44" s="25">
        <f t="shared" si="5"/>
        <v>0</v>
      </c>
      <c r="U44" s="25">
        <f t="shared" si="6"/>
        <v>0</v>
      </c>
      <c r="V44" s="25">
        <f t="shared" si="7"/>
        <v>0</v>
      </c>
      <c r="W44" s="25">
        <f t="shared" si="8"/>
        <v>0</v>
      </c>
      <c r="X44" s="53"/>
    </row>
    <row r="45" spans="1:24" ht="12.75" customHeight="1">
      <c r="A45" s="35" t="s">
        <v>221</v>
      </c>
      <c r="B45" s="36" t="s">
        <v>208</v>
      </c>
      <c r="C45" s="36" t="s">
        <v>183</v>
      </c>
      <c r="D45" s="36" t="s">
        <v>190</v>
      </c>
      <c r="E45" s="23" t="s">
        <v>222</v>
      </c>
      <c r="F45" s="23"/>
      <c r="G45" s="23"/>
      <c r="H45" s="23"/>
      <c r="I45" s="22"/>
      <c r="J45" s="22"/>
      <c r="K45" s="22"/>
      <c r="L45" s="22">
        <v>283000</v>
      </c>
      <c r="M45" s="22"/>
      <c r="N45" s="22">
        <v>283000</v>
      </c>
      <c r="O45" s="25">
        <f t="shared" si="0"/>
        <v>283000</v>
      </c>
      <c r="P45" s="25">
        <f t="shared" si="1"/>
        <v>0</v>
      </c>
      <c r="Q45" s="25">
        <f t="shared" si="2"/>
        <v>283000</v>
      </c>
      <c r="R45" s="25">
        <v>0</v>
      </c>
      <c r="S45" s="25">
        <f t="shared" si="4"/>
        <v>0</v>
      </c>
      <c r="T45" s="25">
        <v>0</v>
      </c>
      <c r="U45" s="25">
        <f t="shared" si="6"/>
        <v>0</v>
      </c>
      <c r="V45" s="25">
        <f t="shared" si="7"/>
        <v>0</v>
      </c>
      <c r="W45" s="25">
        <f t="shared" si="8"/>
        <v>0</v>
      </c>
      <c r="X45" s="52"/>
    </row>
    <row r="46" spans="1:24" ht="24" customHeight="1">
      <c r="A46" s="35" t="s">
        <v>223</v>
      </c>
      <c r="B46" s="36" t="s">
        <v>208</v>
      </c>
      <c r="C46" s="36" t="s">
        <v>190</v>
      </c>
      <c r="D46" s="36" t="s">
        <v>174</v>
      </c>
      <c r="E46" s="37" t="s">
        <v>224</v>
      </c>
      <c r="F46" s="37"/>
      <c r="G46" s="37"/>
      <c r="H46" s="37"/>
      <c r="I46" s="22">
        <v>996200.8</v>
      </c>
      <c r="J46" s="22">
        <v>196200.8</v>
      </c>
      <c r="K46" s="22">
        <v>800000</v>
      </c>
      <c r="L46" s="22">
        <v>2059707</v>
      </c>
      <c r="M46" s="22">
        <v>278000</v>
      </c>
      <c r="N46" s="22">
        <v>1781707</v>
      </c>
      <c r="O46" s="25">
        <f t="shared" si="0"/>
        <v>1063506.2</v>
      </c>
      <c r="P46" s="25">
        <f t="shared" si="1"/>
        <v>81799.20000000001</v>
      </c>
      <c r="Q46" s="25">
        <f t="shared" si="2"/>
        <v>981707</v>
      </c>
      <c r="R46" s="25">
        <v>2030000</v>
      </c>
      <c r="S46" s="25">
        <v>280000</v>
      </c>
      <c r="T46" s="25">
        <v>1750000</v>
      </c>
      <c r="U46" s="25">
        <v>2030000</v>
      </c>
      <c r="V46" s="25">
        <v>280000</v>
      </c>
      <c r="W46" s="25">
        <v>1750000</v>
      </c>
      <c r="X46" s="52"/>
    </row>
    <row r="47" spans="1:24" ht="12.75" customHeight="1">
      <c r="A47" s="35"/>
      <c r="B47" s="36"/>
      <c r="C47" s="36"/>
      <c r="D47" s="36"/>
      <c r="E47" s="20" t="s">
        <v>179</v>
      </c>
      <c r="F47" s="20"/>
      <c r="G47" s="20"/>
      <c r="H47" s="20"/>
      <c r="I47" s="18"/>
      <c r="J47" s="18"/>
      <c r="K47" s="18"/>
      <c r="L47" s="18"/>
      <c r="M47" s="18"/>
      <c r="N47" s="18"/>
      <c r="O47" s="25">
        <f t="shared" si="0"/>
        <v>0</v>
      </c>
      <c r="P47" s="25">
        <f t="shared" si="1"/>
        <v>0</v>
      </c>
      <c r="Q47" s="25">
        <f t="shared" si="2"/>
        <v>0</v>
      </c>
      <c r="R47" s="25">
        <f t="shared" si="3"/>
        <v>0</v>
      </c>
      <c r="S47" s="25">
        <f t="shared" si="4"/>
        <v>0</v>
      </c>
      <c r="T47" s="25">
        <f t="shared" si="5"/>
        <v>0</v>
      </c>
      <c r="U47" s="25">
        <f t="shared" si="6"/>
        <v>0</v>
      </c>
      <c r="V47" s="25">
        <f t="shared" si="7"/>
        <v>0</v>
      </c>
      <c r="W47" s="25">
        <f t="shared" si="8"/>
        <v>0</v>
      </c>
      <c r="X47" s="52"/>
    </row>
    <row r="48" spans="1:24" ht="12.75" customHeight="1">
      <c r="A48" s="35" t="s">
        <v>225</v>
      </c>
      <c r="B48" s="36" t="s">
        <v>208</v>
      </c>
      <c r="C48" s="36" t="s">
        <v>190</v>
      </c>
      <c r="D48" s="36" t="s">
        <v>177</v>
      </c>
      <c r="E48" s="23" t="s">
        <v>226</v>
      </c>
      <c r="F48" s="23"/>
      <c r="G48" s="23"/>
      <c r="H48" s="23"/>
      <c r="I48" s="22">
        <f>I46</f>
        <v>996200.8</v>
      </c>
      <c r="J48" s="22">
        <f>J46</f>
        <v>196200.8</v>
      </c>
      <c r="K48" s="22">
        <f>K46</f>
        <v>800000</v>
      </c>
      <c r="L48" s="22">
        <f>1999000+60707</f>
        <v>2059707</v>
      </c>
      <c r="M48" s="22">
        <f>M46</f>
        <v>278000</v>
      </c>
      <c r="N48" s="22">
        <f>1721000+60707</f>
        <v>1781707</v>
      </c>
      <c r="O48" s="25">
        <f t="shared" si="0"/>
        <v>1063506.2</v>
      </c>
      <c r="P48" s="25">
        <f t="shared" si="1"/>
        <v>81799.20000000001</v>
      </c>
      <c r="Q48" s="25">
        <f t="shared" si="2"/>
        <v>981707</v>
      </c>
      <c r="R48" s="25">
        <v>2030000</v>
      </c>
      <c r="S48" s="25">
        <v>280000</v>
      </c>
      <c r="T48" s="25">
        <v>1750000</v>
      </c>
      <c r="U48" s="25">
        <v>2030000</v>
      </c>
      <c r="V48" s="25">
        <v>280000</v>
      </c>
      <c r="W48" s="25">
        <v>1750000</v>
      </c>
      <c r="X48" s="53"/>
    </row>
    <row r="49" spans="1:24" ht="12.75" customHeight="1">
      <c r="A49" s="35" t="s">
        <v>227</v>
      </c>
      <c r="B49" s="36" t="s">
        <v>208</v>
      </c>
      <c r="C49" s="36" t="s">
        <v>190</v>
      </c>
      <c r="D49" s="36" t="s">
        <v>190</v>
      </c>
      <c r="E49" s="23" t="s">
        <v>228</v>
      </c>
      <c r="F49" s="23"/>
      <c r="G49" s="23"/>
      <c r="H49" s="23"/>
      <c r="I49" s="22"/>
      <c r="J49" s="22"/>
      <c r="K49" s="22"/>
      <c r="L49" s="22"/>
      <c r="M49" s="22"/>
      <c r="N49" s="22"/>
      <c r="O49" s="25">
        <f t="shared" si="0"/>
        <v>0</v>
      </c>
      <c r="P49" s="25">
        <f t="shared" si="1"/>
        <v>0</v>
      </c>
      <c r="Q49" s="25">
        <f t="shared" si="2"/>
        <v>0</v>
      </c>
      <c r="R49" s="25">
        <f t="shared" si="3"/>
        <v>0</v>
      </c>
      <c r="S49" s="25">
        <f t="shared" si="4"/>
        <v>0</v>
      </c>
      <c r="T49" s="25">
        <f t="shared" si="5"/>
        <v>0</v>
      </c>
      <c r="U49" s="25">
        <f t="shared" si="6"/>
        <v>0</v>
      </c>
      <c r="V49" s="25">
        <f t="shared" si="7"/>
        <v>0</v>
      </c>
      <c r="W49" s="25">
        <f t="shared" si="8"/>
        <v>0</v>
      </c>
      <c r="X49" s="52"/>
    </row>
    <row r="50" spans="1:24" ht="26.25" customHeight="1">
      <c r="A50" s="35" t="s">
        <v>229</v>
      </c>
      <c r="B50" s="36" t="s">
        <v>208</v>
      </c>
      <c r="C50" s="36" t="s">
        <v>230</v>
      </c>
      <c r="D50" s="36" t="s">
        <v>174</v>
      </c>
      <c r="E50" s="37" t="s">
        <v>231</v>
      </c>
      <c r="F50" s="37"/>
      <c r="G50" s="37"/>
      <c r="H50" s="37"/>
      <c r="I50" s="18"/>
      <c r="J50" s="18"/>
      <c r="K50" s="18"/>
      <c r="L50" s="18"/>
      <c r="M50" s="18"/>
      <c r="N50" s="18"/>
      <c r="O50" s="25">
        <f t="shared" si="0"/>
        <v>0</v>
      </c>
      <c r="P50" s="25">
        <f t="shared" si="1"/>
        <v>0</v>
      </c>
      <c r="Q50" s="25">
        <f t="shared" si="2"/>
        <v>0</v>
      </c>
      <c r="R50" s="25">
        <f t="shared" si="3"/>
        <v>0</v>
      </c>
      <c r="S50" s="25">
        <f t="shared" si="4"/>
        <v>0</v>
      </c>
      <c r="T50" s="25">
        <f t="shared" si="5"/>
        <v>0</v>
      </c>
      <c r="U50" s="25">
        <f t="shared" si="6"/>
        <v>0</v>
      </c>
      <c r="V50" s="25">
        <f t="shared" si="7"/>
        <v>0</v>
      </c>
      <c r="W50" s="25">
        <f t="shared" si="8"/>
        <v>0</v>
      </c>
      <c r="X50" s="53"/>
    </row>
    <row r="51" spans="1:24" ht="12.75" customHeight="1">
      <c r="A51" s="35"/>
      <c r="B51" s="36"/>
      <c r="C51" s="36"/>
      <c r="D51" s="36"/>
      <c r="E51" s="20" t="s">
        <v>179</v>
      </c>
      <c r="F51" s="20"/>
      <c r="G51" s="20"/>
      <c r="H51" s="20"/>
      <c r="I51" s="22"/>
      <c r="J51" s="22"/>
      <c r="K51" s="22"/>
      <c r="L51" s="22"/>
      <c r="M51" s="22"/>
      <c r="N51" s="22"/>
      <c r="O51" s="25">
        <f t="shared" si="0"/>
        <v>0</v>
      </c>
      <c r="P51" s="25">
        <f t="shared" si="1"/>
        <v>0</v>
      </c>
      <c r="Q51" s="25">
        <f t="shared" si="2"/>
        <v>0</v>
      </c>
      <c r="R51" s="25">
        <f t="shared" si="3"/>
        <v>0</v>
      </c>
      <c r="S51" s="25">
        <f t="shared" si="4"/>
        <v>0</v>
      </c>
      <c r="T51" s="25">
        <f t="shared" si="5"/>
        <v>0</v>
      </c>
      <c r="U51" s="25">
        <f t="shared" si="6"/>
        <v>0</v>
      </c>
      <c r="V51" s="25">
        <f t="shared" si="7"/>
        <v>0</v>
      </c>
      <c r="W51" s="25">
        <f t="shared" si="8"/>
        <v>0</v>
      </c>
      <c r="X51" s="52"/>
    </row>
    <row r="52" spans="1:24" ht="12.75" customHeight="1">
      <c r="A52" s="35" t="s">
        <v>232</v>
      </c>
      <c r="B52" s="36" t="s">
        <v>208</v>
      </c>
      <c r="C52" s="36" t="s">
        <v>230</v>
      </c>
      <c r="D52" s="36" t="s">
        <v>183</v>
      </c>
      <c r="E52" s="20" t="s">
        <v>233</v>
      </c>
      <c r="F52" s="20"/>
      <c r="G52" s="20"/>
      <c r="H52" s="20"/>
      <c r="I52" s="22"/>
      <c r="J52" s="22"/>
      <c r="K52" s="22"/>
      <c r="L52" s="22"/>
      <c r="M52" s="22"/>
      <c r="N52" s="22"/>
      <c r="O52" s="25">
        <f t="shared" si="0"/>
        <v>0</v>
      </c>
      <c r="P52" s="25">
        <f t="shared" si="1"/>
        <v>0</v>
      </c>
      <c r="Q52" s="25">
        <f t="shared" si="2"/>
        <v>0</v>
      </c>
      <c r="R52" s="25">
        <f t="shared" si="3"/>
        <v>0</v>
      </c>
      <c r="S52" s="25">
        <f t="shared" si="4"/>
        <v>0</v>
      </c>
      <c r="T52" s="25">
        <f t="shared" si="5"/>
        <v>0</v>
      </c>
      <c r="U52" s="25">
        <f t="shared" si="6"/>
        <v>0</v>
      </c>
      <c r="V52" s="25">
        <f t="shared" si="7"/>
        <v>0</v>
      </c>
      <c r="W52" s="25">
        <f t="shared" si="8"/>
        <v>0</v>
      </c>
      <c r="X52" s="52"/>
    </row>
    <row r="53" spans="1:24" ht="30.75" customHeight="1">
      <c r="A53" s="35" t="s">
        <v>234</v>
      </c>
      <c r="B53" s="36" t="s">
        <v>208</v>
      </c>
      <c r="C53" s="36" t="s">
        <v>235</v>
      </c>
      <c r="D53" s="36" t="s">
        <v>174</v>
      </c>
      <c r="E53" s="37" t="s">
        <v>236</v>
      </c>
      <c r="F53" s="37"/>
      <c r="G53" s="37"/>
      <c r="H53" s="37"/>
      <c r="I53" s="22">
        <v>-504350</v>
      </c>
      <c r="J53" s="22"/>
      <c r="K53" s="22">
        <v>-504350</v>
      </c>
      <c r="L53" s="22">
        <v>0</v>
      </c>
      <c r="M53" s="22"/>
      <c r="N53" s="22">
        <v>0</v>
      </c>
      <c r="O53" s="25">
        <f t="shared" si="0"/>
        <v>504350</v>
      </c>
      <c r="P53" s="25">
        <f t="shared" si="1"/>
        <v>0</v>
      </c>
      <c r="Q53" s="25">
        <f t="shared" si="2"/>
        <v>504350</v>
      </c>
      <c r="R53" s="25">
        <f t="shared" si="3"/>
        <v>0</v>
      </c>
      <c r="S53" s="25">
        <f t="shared" si="4"/>
        <v>0</v>
      </c>
      <c r="T53" s="25">
        <f t="shared" si="5"/>
        <v>0</v>
      </c>
      <c r="U53" s="25">
        <f t="shared" si="6"/>
        <v>0</v>
      </c>
      <c r="V53" s="25">
        <f t="shared" si="7"/>
        <v>0</v>
      </c>
      <c r="W53" s="25">
        <f t="shared" si="8"/>
        <v>0</v>
      </c>
      <c r="X53" s="53"/>
    </row>
    <row r="54" spans="1:24" ht="12.75" customHeight="1">
      <c r="A54" s="35"/>
      <c r="B54" s="36"/>
      <c r="C54" s="36"/>
      <c r="D54" s="36"/>
      <c r="E54" s="20" t="s">
        <v>179</v>
      </c>
      <c r="F54" s="20"/>
      <c r="G54" s="20"/>
      <c r="H54" s="20"/>
      <c r="I54" s="18"/>
      <c r="J54" s="18"/>
      <c r="K54" s="18"/>
      <c r="L54" s="18"/>
      <c r="M54" s="18"/>
      <c r="N54" s="18"/>
      <c r="O54" s="25">
        <f t="shared" si="0"/>
        <v>0</v>
      </c>
      <c r="P54" s="25">
        <f t="shared" si="1"/>
        <v>0</v>
      </c>
      <c r="Q54" s="25">
        <f t="shared" si="2"/>
        <v>0</v>
      </c>
      <c r="R54" s="25">
        <f t="shared" si="3"/>
        <v>0</v>
      </c>
      <c r="S54" s="25">
        <f t="shared" si="4"/>
        <v>0</v>
      </c>
      <c r="T54" s="25">
        <f t="shared" si="5"/>
        <v>0</v>
      </c>
      <c r="U54" s="25">
        <f t="shared" si="6"/>
        <v>0</v>
      </c>
      <c r="V54" s="25">
        <f t="shared" si="7"/>
        <v>0</v>
      </c>
      <c r="W54" s="25">
        <f t="shared" si="8"/>
        <v>0</v>
      </c>
      <c r="X54" s="52"/>
    </row>
    <row r="55" spans="1:24" ht="12.75" customHeight="1">
      <c r="A55" s="35" t="s">
        <v>237</v>
      </c>
      <c r="B55" s="36" t="s">
        <v>208</v>
      </c>
      <c r="C55" s="36" t="s">
        <v>235</v>
      </c>
      <c r="D55" s="36" t="s">
        <v>177</v>
      </c>
      <c r="E55" s="20" t="s">
        <v>236</v>
      </c>
      <c r="F55" s="20"/>
      <c r="G55" s="20"/>
      <c r="H55" s="20"/>
      <c r="I55" s="22">
        <v>-504350</v>
      </c>
      <c r="J55" s="22"/>
      <c r="K55" s="22">
        <v>-504350</v>
      </c>
      <c r="L55" s="22">
        <v>0</v>
      </c>
      <c r="M55" s="22"/>
      <c r="N55" s="22">
        <v>0</v>
      </c>
      <c r="O55" s="25">
        <f t="shared" si="0"/>
        <v>504350</v>
      </c>
      <c r="P55" s="25">
        <f t="shared" si="1"/>
        <v>0</v>
      </c>
      <c r="Q55" s="25">
        <f t="shared" si="2"/>
        <v>504350</v>
      </c>
      <c r="R55" s="25">
        <f t="shared" si="3"/>
        <v>0</v>
      </c>
      <c r="S55" s="25">
        <f t="shared" si="4"/>
        <v>0</v>
      </c>
      <c r="T55" s="25">
        <f t="shared" si="5"/>
        <v>0</v>
      </c>
      <c r="U55" s="25">
        <f t="shared" si="6"/>
        <v>0</v>
      </c>
      <c r="V55" s="25">
        <f t="shared" si="7"/>
        <v>0</v>
      </c>
      <c r="W55" s="25">
        <f t="shared" si="8"/>
        <v>0</v>
      </c>
      <c r="X55" s="52"/>
    </row>
    <row r="56" spans="1:24" ht="32.25" customHeight="1">
      <c r="A56" s="35" t="s">
        <v>238</v>
      </c>
      <c r="B56" s="36" t="s">
        <v>239</v>
      </c>
      <c r="C56" s="36" t="s">
        <v>174</v>
      </c>
      <c r="D56" s="36" t="s">
        <v>174</v>
      </c>
      <c r="E56" s="37" t="s">
        <v>240</v>
      </c>
      <c r="F56" s="37"/>
      <c r="G56" s="37"/>
      <c r="H56" s="37"/>
      <c r="I56" s="22">
        <v>22165.4</v>
      </c>
      <c r="J56" s="22">
        <v>22165.4</v>
      </c>
      <c r="K56" s="22"/>
      <c r="L56" s="22">
        <v>24381.9</v>
      </c>
      <c r="M56" s="22">
        <v>24381.9</v>
      </c>
      <c r="N56" s="22"/>
      <c r="O56" s="25">
        <f t="shared" si="0"/>
        <v>2216.5</v>
      </c>
      <c r="P56" s="25">
        <f t="shared" si="1"/>
        <v>2216.5</v>
      </c>
      <c r="Q56" s="25">
        <f t="shared" si="2"/>
        <v>0</v>
      </c>
      <c r="R56" s="25">
        <f t="shared" si="3"/>
        <v>26820.090000000004</v>
      </c>
      <c r="S56" s="25">
        <f t="shared" si="4"/>
        <v>26820.090000000004</v>
      </c>
      <c r="T56" s="25">
        <f t="shared" si="5"/>
        <v>0</v>
      </c>
      <c r="U56" s="25">
        <v>22165.4</v>
      </c>
      <c r="V56" s="25">
        <v>22165.4</v>
      </c>
      <c r="W56" s="25">
        <f t="shared" si="8"/>
        <v>0</v>
      </c>
      <c r="X56" s="53"/>
    </row>
    <row r="57" spans="1:24" ht="12.75" customHeight="1">
      <c r="A57" s="35"/>
      <c r="B57" s="36"/>
      <c r="C57" s="36"/>
      <c r="D57" s="36"/>
      <c r="E57" s="20" t="s">
        <v>4</v>
      </c>
      <c r="F57" s="20"/>
      <c r="G57" s="20"/>
      <c r="H57" s="20"/>
      <c r="I57" s="18"/>
      <c r="J57" s="18"/>
      <c r="K57" s="18"/>
      <c r="L57" s="18"/>
      <c r="M57" s="18"/>
      <c r="N57" s="18"/>
      <c r="O57" s="25">
        <f t="shared" si="0"/>
        <v>0</v>
      </c>
      <c r="P57" s="25">
        <f t="shared" si="1"/>
        <v>0</v>
      </c>
      <c r="Q57" s="25">
        <f t="shared" si="2"/>
        <v>0</v>
      </c>
      <c r="R57" s="25">
        <f t="shared" si="3"/>
        <v>0</v>
      </c>
      <c r="S57" s="25">
        <f t="shared" si="4"/>
        <v>0</v>
      </c>
      <c r="T57" s="25">
        <f t="shared" si="5"/>
        <v>0</v>
      </c>
      <c r="U57" s="25">
        <f t="shared" si="6"/>
        <v>0</v>
      </c>
      <c r="V57" s="25">
        <f t="shared" si="7"/>
        <v>0</v>
      </c>
      <c r="W57" s="25">
        <f t="shared" si="8"/>
        <v>0</v>
      </c>
      <c r="X57" s="53"/>
    </row>
    <row r="58" spans="1:256" s="6" customFormat="1" ht="27.75" customHeight="1">
      <c r="A58" s="14" t="s">
        <v>241</v>
      </c>
      <c r="B58" s="11" t="s">
        <v>239</v>
      </c>
      <c r="C58" s="11" t="s">
        <v>177</v>
      </c>
      <c r="D58" s="11" t="s">
        <v>174</v>
      </c>
      <c r="E58" s="38" t="s">
        <v>242</v>
      </c>
      <c r="F58" s="38"/>
      <c r="G58" s="38"/>
      <c r="H58" s="38"/>
      <c r="I58" s="25">
        <v>22165.4</v>
      </c>
      <c r="J58" s="25">
        <v>22165.4</v>
      </c>
      <c r="K58" s="25"/>
      <c r="L58" s="25">
        <v>22165.4</v>
      </c>
      <c r="M58" s="25">
        <v>22165.4</v>
      </c>
      <c r="N58" s="25"/>
      <c r="O58" s="25">
        <f t="shared" si="0"/>
        <v>0</v>
      </c>
      <c r="P58" s="25">
        <f t="shared" si="1"/>
        <v>0</v>
      </c>
      <c r="Q58" s="25">
        <f t="shared" si="2"/>
        <v>0</v>
      </c>
      <c r="R58" s="25">
        <v>22165.4</v>
      </c>
      <c r="S58" s="25">
        <v>22165.4</v>
      </c>
      <c r="T58" s="25">
        <f t="shared" si="5"/>
        <v>0</v>
      </c>
      <c r="U58" s="25">
        <v>22165.4</v>
      </c>
      <c r="V58" s="25">
        <v>22165.4</v>
      </c>
      <c r="W58" s="25">
        <f t="shared" si="8"/>
        <v>0</v>
      </c>
      <c r="X58" s="53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</row>
    <row r="59" spans="1:24" ht="12.75" customHeight="1">
      <c r="A59" s="35"/>
      <c r="B59" s="36"/>
      <c r="C59" s="36"/>
      <c r="D59" s="36"/>
      <c r="E59" s="20" t="s">
        <v>179</v>
      </c>
      <c r="F59" s="20"/>
      <c r="G59" s="20"/>
      <c r="H59" s="20"/>
      <c r="I59" s="18"/>
      <c r="J59" s="18"/>
      <c r="K59" s="18"/>
      <c r="L59" s="18"/>
      <c r="M59" s="18"/>
      <c r="N59" s="18"/>
      <c r="O59" s="25">
        <f t="shared" si="0"/>
        <v>0</v>
      </c>
      <c r="P59" s="25">
        <f t="shared" si="1"/>
        <v>0</v>
      </c>
      <c r="Q59" s="25">
        <f t="shared" si="2"/>
        <v>0</v>
      </c>
      <c r="R59" s="25">
        <f t="shared" si="3"/>
        <v>0</v>
      </c>
      <c r="S59" s="25">
        <f t="shared" si="4"/>
        <v>0</v>
      </c>
      <c r="T59" s="25">
        <f t="shared" si="5"/>
        <v>0</v>
      </c>
      <c r="U59" s="25">
        <f t="shared" si="6"/>
        <v>0</v>
      </c>
      <c r="V59" s="25">
        <f t="shared" si="7"/>
        <v>0</v>
      </c>
      <c r="W59" s="25">
        <f t="shared" si="8"/>
        <v>0</v>
      </c>
      <c r="X59" s="52"/>
    </row>
    <row r="60" spans="1:24" ht="12.75" customHeight="1">
      <c r="A60" s="35" t="s">
        <v>243</v>
      </c>
      <c r="B60" s="36" t="s">
        <v>239</v>
      </c>
      <c r="C60" s="36" t="s">
        <v>177</v>
      </c>
      <c r="D60" s="36" t="s">
        <v>177</v>
      </c>
      <c r="E60" s="20" t="s">
        <v>242</v>
      </c>
      <c r="F60" s="20"/>
      <c r="G60" s="20"/>
      <c r="H60" s="20"/>
      <c r="I60" s="22">
        <v>22165.4</v>
      </c>
      <c r="J60" s="22">
        <v>22165.4</v>
      </c>
      <c r="K60" s="22"/>
      <c r="L60" s="22">
        <v>22165.4</v>
      </c>
      <c r="M60" s="22">
        <v>22165.4</v>
      </c>
      <c r="N60" s="22"/>
      <c r="O60" s="25">
        <f t="shared" si="0"/>
        <v>0</v>
      </c>
      <c r="P60" s="25">
        <f t="shared" si="1"/>
        <v>0</v>
      </c>
      <c r="Q60" s="25">
        <f t="shared" si="2"/>
        <v>0</v>
      </c>
      <c r="R60" s="25">
        <v>22165.4</v>
      </c>
      <c r="S60" s="25">
        <v>22165.4</v>
      </c>
      <c r="T60" s="25">
        <f t="shared" si="5"/>
        <v>0</v>
      </c>
      <c r="U60" s="25">
        <v>22165.4</v>
      </c>
      <c r="V60" s="25">
        <v>22165.4</v>
      </c>
      <c r="W60" s="25">
        <f t="shared" si="8"/>
        <v>0</v>
      </c>
      <c r="X60" s="53"/>
    </row>
    <row r="61" spans="1:256" s="6" customFormat="1" ht="27.75" customHeight="1">
      <c r="A61" s="14" t="s">
        <v>244</v>
      </c>
      <c r="B61" s="11" t="s">
        <v>239</v>
      </c>
      <c r="C61" s="11" t="s">
        <v>201</v>
      </c>
      <c r="D61" s="11" t="s">
        <v>174</v>
      </c>
      <c r="E61" s="38" t="s">
        <v>245</v>
      </c>
      <c r="F61" s="38"/>
      <c r="G61" s="38"/>
      <c r="H61" s="38"/>
      <c r="I61" s="25"/>
      <c r="J61" s="25"/>
      <c r="K61" s="25"/>
      <c r="L61" s="25"/>
      <c r="M61" s="25"/>
      <c r="N61" s="25"/>
      <c r="O61" s="25">
        <f t="shared" si="0"/>
        <v>0</v>
      </c>
      <c r="P61" s="25">
        <f t="shared" si="1"/>
        <v>0</v>
      </c>
      <c r="Q61" s="25">
        <f t="shared" si="2"/>
        <v>0</v>
      </c>
      <c r="R61" s="25">
        <f t="shared" si="3"/>
        <v>0</v>
      </c>
      <c r="S61" s="25">
        <f t="shared" si="4"/>
        <v>0</v>
      </c>
      <c r="T61" s="25">
        <f t="shared" si="5"/>
        <v>0</v>
      </c>
      <c r="U61" s="25">
        <f t="shared" si="6"/>
        <v>0</v>
      </c>
      <c r="V61" s="25">
        <f t="shared" si="7"/>
        <v>0</v>
      </c>
      <c r="W61" s="25">
        <f t="shared" si="8"/>
        <v>0</v>
      </c>
      <c r="X61" s="53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  <c r="IV61" s="8"/>
    </row>
    <row r="62" spans="1:24" ht="12.75" customHeight="1">
      <c r="A62" s="35"/>
      <c r="B62" s="36"/>
      <c r="C62" s="36"/>
      <c r="D62" s="36"/>
      <c r="E62" s="20" t="s">
        <v>179</v>
      </c>
      <c r="F62" s="20"/>
      <c r="G62" s="20"/>
      <c r="H62" s="20"/>
      <c r="I62" s="18"/>
      <c r="J62" s="18"/>
      <c r="K62" s="18"/>
      <c r="L62" s="18"/>
      <c r="M62" s="18"/>
      <c r="N62" s="18"/>
      <c r="O62" s="25">
        <f t="shared" si="0"/>
        <v>0</v>
      </c>
      <c r="P62" s="25">
        <f t="shared" si="1"/>
        <v>0</v>
      </c>
      <c r="Q62" s="25">
        <f t="shared" si="2"/>
        <v>0</v>
      </c>
      <c r="R62" s="25">
        <f t="shared" si="3"/>
        <v>0</v>
      </c>
      <c r="S62" s="25">
        <f t="shared" si="4"/>
        <v>0</v>
      </c>
      <c r="T62" s="25">
        <f t="shared" si="5"/>
        <v>0</v>
      </c>
      <c r="U62" s="25">
        <f t="shared" si="6"/>
        <v>0</v>
      </c>
      <c r="V62" s="25">
        <f t="shared" si="7"/>
        <v>0</v>
      </c>
      <c r="W62" s="25">
        <f t="shared" si="8"/>
        <v>0</v>
      </c>
      <c r="X62" s="52"/>
    </row>
    <row r="63" spans="1:24" ht="12.75" customHeight="1">
      <c r="A63" s="35" t="s">
        <v>246</v>
      </c>
      <c r="B63" s="36" t="s">
        <v>239</v>
      </c>
      <c r="C63" s="36" t="s">
        <v>201</v>
      </c>
      <c r="D63" s="36" t="s">
        <v>177</v>
      </c>
      <c r="E63" s="20" t="s">
        <v>245</v>
      </c>
      <c r="F63" s="20"/>
      <c r="G63" s="20"/>
      <c r="H63" s="20"/>
      <c r="I63" s="22"/>
      <c r="J63" s="22"/>
      <c r="K63" s="22"/>
      <c r="L63" s="22"/>
      <c r="M63" s="22"/>
      <c r="N63" s="22"/>
      <c r="O63" s="25">
        <f t="shared" si="0"/>
        <v>0</v>
      </c>
      <c r="P63" s="25">
        <f t="shared" si="1"/>
        <v>0</v>
      </c>
      <c r="Q63" s="25">
        <f t="shared" si="2"/>
        <v>0</v>
      </c>
      <c r="R63" s="25">
        <f t="shared" si="3"/>
        <v>0</v>
      </c>
      <c r="S63" s="25">
        <f t="shared" si="4"/>
        <v>0</v>
      </c>
      <c r="T63" s="25">
        <f t="shared" si="5"/>
        <v>0</v>
      </c>
      <c r="U63" s="25">
        <f t="shared" si="6"/>
        <v>0</v>
      </c>
      <c r="V63" s="25">
        <f t="shared" si="7"/>
        <v>0</v>
      </c>
      <c r="W63" s="25">
        <f t="shared" si="8"/>
        <v>0</v>
      </c>
      <c r="X63" s="53"/>
    </row>
    <row r="64" spans="1:256" s="6" customFormat="1" ht="27.75" customHeight="1">
      <c r="A64" s="14" t="s">
        <v>247</v>
      </c>
      <c r="B64" s="11" t="s">
        <v>239</v>
      </c>
      <c r="C64" s="11" t="s">
        <v>183</v>
      </c>
      <c r="D64" s="11" t="s">
        <v>174</v>
      </c>
      <c r="E64" s="38" t="s">
        <v>248</v>
      </c>
      <c r="F64" s="38"/>
      <c r="G64" s="38"/>
      <c r="H64" s="38"/>
      <c r="I64" s="25"/>
      <c r="J64" s="25"/>
      <c r="K64" s="25"/>
      <c r="L64" s="25"/>
      <c r="M64" s="25"/>
      <c r="N64" s="25"/>
      <c r="O64" s="25">
        <f t="shared" si="0"/>
        <v>0</v>
      </c>
      <c r="P64" s="25">
        <f t="shared" si="1"/>
        <v>0</v>
      </c>
      <c r="Q64" s="25">
        <f t="shared" si="2"/>
        <v>0</v>
      </c>
      <c r="R64" s="25">
        <f t="shared" si="3"/>
        <v>0</v>
      </c>
      <c r="S64" s="25">
        <f t="shared" si="4"/>
        <v>0</v>
      </c>
      <c r="T64" s="25">
        <f t="shared" si="5"/>
        <v>0</v>
      </c>
      <c r="U64" s="25">
        <f t="shared" si="6"/>
        <v>0</v>
      </c>
      <c r="V64" s="25">
        <f t="shared" si="7"/>
        <v>0</v>
      </c>
      <c r="W64" s="25">
        <f t="shared" si="8"/>
        <v>0</v>
      </c>
      <c r="X64" s="52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  <c r="IV64" s="8"/>
    </row>
    <row r="65" spans="1:24" ht="12.75" customHeight="1">
      <c r="A65" s="35"/>
      <c r="B65" s="36"/>
      <c r="C65" s="36"/>
      <c r="D65" s="36"/>
      <c r="E65" s="20" t="s">
        <v>179</v>
      </c>
      <c r="F65" s="20"/>
      <c r="G65" s="20"/>
      <c r="H65" s="20"/>
      <c r="I65" s="22"/>
      <c r="J65" s="22"/>
      <c r="K65" s="22"/>
      <c r="L65" s="22"/>
      <c r="M65" s="22"/>
      <c r="N65" s="22"/>
      <c r="O65" s="25">
        <f t="shared" si="0"/>
        <v>0</v>
      </c>
      <c r="P65" s="25">
        <f t="shared" si="1"/>
        <v>0</v>
      </c>
      <c r="Q65" s="25">
        <f t="shared" si="2"/>
        <v>0</v>
      </c>
      <c r="R65" s="25">
        <f t="shared" si="3"/>
        <v>0</v>
      </c>
      <c r="S65" s="25">
        <f t="shared" si="4"/>
        <v>0</v>
      </c>
      <c r="T65" s="25">
        <f t="shared" si="5"/>
        <v>0</v>
      </c>
      <c r="U65" s="25">
        <f t="shared" si="6"/>
        <v>0</v>
      </c>
      <c r="V65" s="25">
        <f t="shared" si="7"/>
        <v>0</v>
      </c>
      <c r="W65" s="25">
        <f t="shared" si="8"/>
        <v>0</v>
      </c>
      <c r="X65" s="53"/>
    </row>
    <row r="66" spans="1:24" ht="12.75" customHeight="1">
      <c r="A66" s="35" t="s">
        <v>249</v>
      </c>
      <c r="B66" s="36" t="s">
        <v>239</v>
      </c>
      <c r="C66" s="36" t="s">
        <v>183</v>
      </c>
      <c r="D66" s="36" t="s">
        <v>177</v>
      </c>
      <c r="E66" s="20" t="s">
        <v>250</v>
      </c>
      <c r="F66" s="20"/>
      <c r="G66" s="20"/>
      <c r="H66" s="20"/>
      <c r="I66" s="22"/>
      <c r="J66" s="22"/>
      <c r="K66" s="22"/>
      <c r="L66" s="22"/>
      <c r="M66" s="22"/>
      <c r="N66" s="22"/>
      <c r="O66" s="25">
        <f t="shared" si="0"/>
        <v>0</v>
      </c>
      <c r="P66" s="25">
        <f t="shared" si="1"/>
        <v>0</v>
      </c>
      <c r="Q66" s="25">
        <f t="shared" si="2"/>
        <v>0</v>
      </c>
      <c r="R66" s="25">
        <f t="shared" si="3"/>
        <v>0</v>
      </c>
      <c r="S66" s="25">
        <f t="shared" si="4"/>
        <v>0</v>
      </c>
      <c r="T66" s="25">
        <f t="shared" si="5"/>
        <v>0</v>
      </c>
      <c r="U66" s="25">
        <f t="shared" si="6"/>
        <v>0</v>
      </c>
      <c r="V66" s="25">
        <f t="shared" si="7"/>
        <v>0</v>
      </c>
      <c r="W66" s="25">
        <f t="shared" si="8"/>
        <v>0</v>
      </c>
      <c r="X66" s="53"/>
    </row>
    <row r="67" spans="1:256" s="6" customFormat="1" ht="27.75" customHeight="1">
      <c r="A67" s="14" t="s">
        <v>251</v>
      </c>
      <c r="B67" s="11" t="s">
        <v>239</v>
      </c>
      <c r="C67" s="11" t="s">
        <v>194</v>
      </c>
      <c r="D67" s="11" t="s">
        <v>174</v>
      </c>
      <c r="E67" s="38" t="s">
        <v>252</v>
      </c>
      <c r="F67" s="38"/>
      <c r="G67" s="38"/>
      <c r="H67" s="38"/>
      <c r="I67" s="25"/>
      <c r="J67" s="25"/>
      <c r="K67" s="25"/>
      <c r="L67" s="25"/>
      <c r="M67" s="25"/>
      <c r="N67" s="25"/>
      <c r="O67" s="25">
        <f t="shared" si="0"/>
        <v>0</v>
      </c>
      <c r="P67" s="25">
        <f t="shared" si="1"/>
        <v>0</v>
      </c>
      <c r="Q67" s="25">
        <f t="shared" si="2"/>
        <v>0</v>
      </c>
      <c r="R67" s="25">
        <f t="shared" si="3"/>
        <v>0</v>
      </c>
      <c r="S67" s="25">
        <f t="shared" si="4"/>
        <v>0</v>
      </c>
      <c r="T67" s="25">
        <f t="shared" si="5"/>
        <v>0</v>
      </c>
      <c r="U67" s="25">
        <f t="shared" si="6"/>
        <v>0</v>
      </c>
      <c r="V67" s="25">
        <f t="shared" si="7"/>
        <v>0</v>
      </c>
      <c r="W67" s="25">
        <f t="shared" si="8"/>
        <v>0</v>
      </c>
      <c r="X67" s="52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</row>
    <row r="68" spans="1:24" ht="12.75" customHeight="1">
      <c r="A68" s="35"/>
      <c r="B68" s="36"/>
      <c r="C68" s="36"/>
      <c r="D68" s="36"/>
      <c r="E68" s="20" t="s">
        <v>179</v>
      </c>
      <c r="F68" s="20"/>
      <c r="G68" s="20"/>
      <c r="H68" s="20"/>
      <c r="I68" s="22"/>
      <c r="J68" s="22"/>
      <c r="K68" s="22"/>
      <c r="L68" s="22"/>
      <c r="M68" s="22"/>
      <c r="N68" s="22"/>
      <c r="O68" s="25">
        <f t="shared" si="0"/>
        <v>0</v>
      </c>
      <c r="P68" s="25">
        <f t="shared" si="1"/>
        <v>0</v>
      </c>
      <c r="Q68" s="25">
        <f t="shared" si="2"/>
        <v>0</v>
      </c>
      <c r="R68" s="25">
        <f t="shared" si="3"/>
        <v>0</v>
      </c>
      <c r="S68" s="25">
        <f t="shared" si="4"/>
        <v>0</v>
      </c>
      <c r="T68" s="25">
        <f t="shared" si="5"/>
        <v>0</v>
      </c>
      <c r="U68" s="25">
        <f t="shared" si="6"/>
        <v>0</v>
      </c>
      <c r="V68" s="25">
        <f t="shared" si="7"/>
        <v>0</v>
      </c>
      <c r="W68" s="25">
        <f t="shared" si="8"/>
        <v>0</v>
      </c>
      <c r="X68" s="53"/>
    </row>
    <row r="69" spans="1:24" ht="12.75" customHeight="1">
      <c r="A69" s="35" t="s">
        <v>253</v>
      </c>
      <c r="B69" s="36" t="s">
        <v>239</v>
      </c>
      <c r="C69" s="36" t="s">
        <v>194</v>
      </c>
      <c r="D69" s="36" t="s">
        <v>177</v>
      </c>
      <c r="E69" s="20" t="s">
        <v>252</v>
      </c>
      <c r="F69" s="20"/>
      <c r="G69" s="20"/>
      <c r="H69" s="20"/>
      <c r="I69" s="22"/>
      <c r="J69" s="22"/>
      <c r="K69" s="22"/>
      <c r="L69" s="22"/>
      <c r="M69" s="22"/>
      <c r="N69" s="22"/>
      <c r="O69" s="25">
        <f t="shared" si="0"/>
        <v>0</v>
      </c>
      <c r="P69" s="25">
        <f t="shared" si="1"/>
        <v>0</v>
      </c>
      <c r="Q69" s="25">
        <f t="shared" si="2"/>
        <v>0</v>
      </c>
      <c r="R69" s="25">
        <f t="shared" si="3"/>
        <v>0</v>
      </c>
      <c r="S69" s="25">
        <f t="shared" si="4"/>
        <v>0</v>
      </c>
      <c r="T69" s="25">
        <f t="shared" si="5"/>
        <v>0</v>
      </c>
      <c r="U69" s="25">
        <f t="shared" si="6"/>
        <v>0</v>
      </c>
      <c r="V69" s="25">
        <f t="shared" si="7"/>
        <v>0</v>
      </c>
      <c r="W69" s="25">
        <f t="shared" si="8"/>
        <v>0</v>
      </c>
      <c r="X69" s="53"/>
    </row>
    <row r="70" spans="1:24" ht="31.5" customHeight="1">
      <c r="A70" s="35" t="s">
        <v>254</v>
      </c>
      <c r="B70" s="36" t="s">
        <v>255</v>
      </c>
      <c r="C70" s="36" t="s">
        <v>174</v>
      </c>
      <c r="D70" s="36" t="s">
        <v>174</v>
      </c>
      <c r="E70" s="37" t="s">
        <v>256</v>
      </c>
      <c r="F70" s="37"/>
      <c r="G70" s="37"/>
      <c r="H70" s="37"/>
      <c r="I70" s="18">
        <v>725000</v>
      </c>
      <c r="J70" s="18">
        <v>60000</v>
      </c>
      <c r="K70" s="18">
        <v>665000</v>
      </c>
      <c r="L70" s="18">
        <v>385000</v>
      </c>
      <c r="M70" s="18">
        <v>65000</v>
      </c>
      <c r="N70" s="18">
        <v>320000</v>
      </c>
      <c r="O70" s="25">
        <f t="shared" si="0"/>
        <v>-340000</v>
      </c>
      <c r="P70" s="25">
        <f t="shared" si="1"/>
        <v>5000</v>
      </c>
      <c r="Q70" s="25">
        <f t="shared" si="2"/>
        <v>-345000</v>
      </c>
      <c r="R70" s="25">
        <v>517000</v>
      </c>
      <c r="S70" s="25">
        <v>67000</v>
      </c>
      <c r="T70" s="25">
        <v>450000</v>
      </c>
      <c r="U70" s="25">
        <v>556800.3</v>
      </c>
      <c r="V70" s="25">
        <v>75000</v>
      </c>
      <c r="W70" s="25">
        <v>481800.3</v>
      </c>
      <c r="X70" s="53"/>
    </row>
    <row r="71" spans="1:24" ht="12.75" customHeight="1">
      <c r="A71" s="35"/>
      <c r="B71" s="36"/>
      <c r="C71" s="36"/>
      <c r="D71" s="36"/>
      <c r="E71" s="20" t="s">
        <v>4</v>
      </c>
      <c r="F71" s="20"/>
      <c r="G71" s="20"/>
      <c r="H71" s="20"/>
      <c r="I71" s="22"/>
      <c r="J71" s="22"/>
      <c r="K71" s="22"/>
      <c r="L71" s="22"/>
      <c r="M71" s="22"/>
      <c r="N71" s="22"/>
      <c r="O71" s="25">
        <f t="shared" si="0"/>
        <v>0</v>
      </c>
      <c r="P71" s="25">
        <f t="shared" si="1"/>
        <v>0</v>
      </c>
      <c r="Q71" s="25">
        <f t="shared" si="2"/>
        <v>0</v>
      </c>
      <c r="R71" s="25">
        <f t="shared" si="3"/>
        <v>0</v>
      </c>
      <c r="S71" s="25">
        <f t="shared" si="4"/>
        <v>0</v>
      </c>
      <c r="T71" s="25">
        <f t="shared" si="5"/>
        <v>0</v>
      </c>
      <c r="U71" s="25">
        <f t="shared" si="6"/>
        <v>0</v>
      </c>
      <c r="V71" s="25">
        <f t="shared" si="7"/>
        <v>0</v>
      </c>
      <c r="W71" s="25">
        <f t="shared" si="8"/>
        <v>0</v>
      </c>
      <c r="X71" s="53"/>
    </row>
    <row r="72" spans="1:256" s="6" customFormat="1" ht="27.75" customHeight="1">
      <c r="A72" s="14" t="s">
        <v>257</v>
      </c>
      <c r="B72" s="11" t="s">
        <v>255</v>
      </c>
      <c r="C72" s="11">
        <v>3</v>
      </c>
      <c r="D72" s="11" t="s">
        <v>174</v>
      </c>
      <c r="E72" s="38" t="s">
        <v>541</v>
      </c>
      <c r="F72" s="38"/>
      <c r="G72" s="38"/>
      <c r="H72" s="38"/>
      <c r="I72" s="25">
        <v>545000</v>
      </c>
      <c r="J72" s="25"/>
      <c r="K72" s="25">
        <v>545000</v>
      </c>
      <c r="L72" s="25">
        <v>150000</v>
      </c>
      <c r="M72" s="25"/>
      <c r="N72" s="25">
        <v>150000</v>
      </c>
      <c r="O72" s="25">
        <f t="shared" si="0"/>
        <v>-395000</v>
      </c>
      <c r="P72" s="25">
        <f t="shared" si="1"/>
        <v>0</v>
      </c>
      <c r="Q72" s="25">
        <f t="shared" si="2"/>
        <v>-395000</v>
      </c>
      <c r="R72" s="25">
        <v>300000</v>
      </c>
      <c r="S72" s="25">
        <f t="shared" si="4"/>
        <v>0</v>
      </c>
      <c r="T72" s="25">
        <v>300000</v>
      </c>
      <c r="U72" s="25">
        <v>331800.3</v>
      </c>
      <c r="V72" s="25">
        <f t="shared" si="7"/>
        <v>0</v>
      </c>
      <c r="W72" s="25">
        <v>331800.3</v>
      </c>
      <c r="X72" s="52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  <c r="IV72" s="8"/>
    </row>
    <row r="73" spans="1:24" ht="12.75" customHeight="1">
      <c r="A73" s="35"/>
      <c r="B73" s="36"/>
      <c r="C73" s="36"/>
      <c r="D73" s="36"/>
      <c r="E73" s="20" t="s">
        <v>179</v>
      </c>
      <c r="F73" s="20"/>
      <c r="G73" s="20"/>
      <c r="H73" s="20"/>
      <c r="I73" s="22"/>
      <c r="J73" s="22"/>
      <c r="K73" s="22"/>
      <c r="L73" s="22"/>
      <c r="M73" s="22"/>
      <c r="N73" s="22"/>
      <c r="O73" s="25">
        <f t="shared" si="0"/>
        <v>0</v>
      </c>
      <c r="P73" s="25">
        <f t="shared" si="1"/>
        <v>0</v>
      </c>
      <c r="Q73" s="25">
        <f t="shared" si="2"/>
        <v>0</v>
      </c>
      <c r="R73" s="25">
        <f t="shared" si="3"/>
        <v>0</v>
      </c>
      <c r="S73" s="25">
        <f t="shared" si="4"/>
        <v>0</v>
      </c>
      <c r="T73" s="25">
        <f t="shared" si="5"/>
        <v>0</v>
      </c>
      <c r="U73" s="25">
        <f t="shared" si="6"/>
        <v>0</v>
      </c>
      <c r="V73" s="25">
        <f t="shared" si="7"/>
        <v>0</v>
      </c>
      <c r="W73" s="25">
        <f t="shared" si="8"/>
        <v>0</v>
      </c>
      <c r="X73" s="53"/>
    </row>
    <row r="74" spans="1:24" ht="12.75" customHeight="1">
      <c r="A74" s="35" t="s">
        <v>258</v>
      </c>
      <c r="B74" s="36" t="s">
        <v>255</v>
      </c>
      <c r="C74" s="36" t="s">
        <v>177</v>
      </c>
      <c r="D74" s="36" t="s">
        <v>177</v>
      </c>
      <c r="E74" s="38" t="s">
        <v>541</v>
      </c>
      <c r="F74" s="20"/>
      <c r="G74" s="20"/>
      <c r="H74" s="20"/>
      <c r="I74" s="25">
        <v>545000</v>
      </c>
      <c r="J74" s="25"/>
      <c r="K74" s="25">
        <v>545000</v>
      </c>
      <c r="L74" s="25">
        <v>150000</v>
      </c>
      <c r="M74" s="25"/>
      <c r="N74" s="25">
        <v>150000</v>
      </c>
      <c r="O74" s="25">
        <f t="shared" si="0"/>
        <v>-395000</v>
      </c>
      <c r="P74" s="25">
        <f t="shared" si="1"/>
        <v>0</v>
      </c>
      <c r="Q74" s="25">
        <f t="shared" si="2"/>
        <v>-395000</v>
      </c>
      <c r="R74" s="25">
        <v>300000</v>
      </c>
      <c r="S74" s="25">
        <f t="shared" si="4"/>
        <v>0</v>
      </c>
      <c r="T74" s="25">
        <v>300000</v>
      </c>
      <c r="U74" s="25">
        <v>331800.3</v>
      </c>
      <c r="V74" s="25">
        <f t="shared" si="7"/>
        <v>0</v>
      </c>
      <c r="W74" s="25">
        <v>331800.3</v>
      </c>
      <c r="X74" s="53"/>
    </row>
    <row r="75" spans="1:256" s="6" customFormat="1" ht="26.25" customHeight="1">
      <c r="A75" s="14" t="s">
        <v>259</v>
      </c>
      <c r="B75" s="11" t="s">
        <v>255</v>
      </c>
      <c r="C75" s="11" t="s">
        <v>217</v>
      </c>
      <c r="D75" s="11" t="s">
        <v>174</v>
      </c>
      <c r="E75" s="38" t="s">
        <v>260</v>
      </c>
      <c r="F75" s="38"/>
      <c r="G75" s="38"/>
      <c r="H75" s="38"/>
      <c r="I75" s="25">
        <v>180000</v>
      </c>
      <c r="J75" s="25">
        <v>60000</v>
      </c>
      <c r="K75" s="25">
        <v>120000</v>
      </c>
      <c r="L75" s="25">
        <v>235000</v>
      </c>
      <c r="M75" s="25">
        <v>65000</v>
      </c>
      <c r="N75" s="25">
        <v>170000</v>
      </c>
      <c r="O75" s="25">
        <f t="shared" si="0"/>
        <v>55000</v>
      </c>
      <c r="P75" s="25">
        <f t="shared" si="1"/>
        <v>5000</v>
      </c>
      <c r="Q75" s="25">
        <f t="shared" si="2"/>
        <v>50000</v>
      </c>
      <c r="R75" s="25">
        <f t="shared" si="3"/>
        <v>258500.00000000003</v>
      </c>
      <c r="S75" s="25">
        <f t="shared" si="4"/>
        <v>71500</v>
      </c>
      <c r="T75" s="25">
        <f t="shared" si="5"/>
        <v>187000.00000000003</v>
      </c>
      <c r="U75" s="25">
        <v>225000</v>
      </c>
      <c r="V75" s="25">
        <v>75000</v>
      </c>
      <c r="W75" s="25">
        <v>150000</v>
      </c>
      <c r="X75" s="52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  <c r="IV75" s="8"/>
    </row>
    <row r="76" spans="1:24" ht="12.75" customHeight="1">
      <c r="A76" s="35"/>
      <c r="B76" s="36"/>
      <c r="C76" s="36"/>
      <c r="D76" s="36"/>
      <c r="E76" s="20" t="s">
        <v>179</v>
      </c>
      <c r="F76" s="20"/>
      <c r="G76" s="20"/>
      <c r="H76" s="20"/>
      <c r="I76" s="22"/>
      <c r="J76" s="22"/>
      <c r="K76" s="22"/>
      <c r="L76" s="22"/>
      <c r="M76" s="22"/>
      <c r="N76" s="22"/>
      <c r="O76" s="25">
        <f aca="true" t="shared" si="9" ref="O76:O139">L76-I76</f>
        <v>0</v>
      </c>
      <c r="P76" s="25">
        <f aca="true" t="shared" si="10" ref="P76:P139">M76-J76</f>
        <v>0</v>
      </c>
      <c r="Q76" s="25">
        <f aca="true" t="shared" si="11" ref="Q76:Q139">N76-K76</f>
        <v>0</v>
      </c>
      <c r="R76" s="25">
        <f aca="true" t="shared" si="12" ref="R76:R138">L76*1.1</f>
        <v>0</v>
      </c>
      <c r="S76" s="25">
        <f aca="true" t="shared" si="13" ref="S76:S138">M76*1.1</f>
        <v>0</v>
      </c>
      <c r="T76" s="25">
        <f aca="true" t="shared" si="14" ref="T76:T139">N76*1.1</f>
        <v>0</v>
      </c>
      <c r="U76" s="25">
        <f aca="true" t="shared" si="15" ref="U76:U138">R76*1.1</f>
        <v>0</v>
      </c>
      <c r="V76" s="25">
        <f aca="true" t="shared" si="16" ref="V76:V138">S76*1.1</f>
        <v>0</v>
      </c>
      <c r="W76" s="25">
        <f aca="true" t="shared" si="17" ref="W76:W139">T76*1.1</f>
        <v>0</v>
      </c>
      <c r="X76" s="53"/>
    </row>
    <row r="77" spans="1:24" ht="12.75" customHeight="1">
      <c r="A77" s="35" t="s">
        <v>261</v>
      </c>
      <c r="B77" s="36" t="s">
        <v>255</v>
      </c>
      <c r="C77" s="36" t="s">
        <v>217</v>
      </c>
      <c r="D77" s="36" t="s">
        <v>177</v>
      </c>
      <c r="E77" s="20" t="s">
        <v>260</v>
      </c>
      <c r="F77" s="20"/>
      <c r="G77" s="20"/>
      <c r="H77" s="20"/>
      <c r="I77" s="25">
        <v>180000</v>
      </c>
      <c r="J77" s="25">
        <v>60000</v>
      </c>
      <c r="K77" s="25">
        <v>120000</v>
      </c>
      <c r="L77" s="25">
        <v>235000</v>
      </c>
      <c r="M77" s="25">
        <v>65000</v>
      </c>
      <c r="N77" s="25">
        <v>170000</v>
      </c>
      <c r="O77" s="25">
        <f t="shared" si="9"/>
        <v>55000</v>
      </c>
      <c r="P77" s="25">
        <f t="shared" si="10"/>
        <v>5000</v>
      </c>
      <c r="Q77" s="25">
        <f t="shared" si="11"/>
        <v>50000</v>
      </c>
      <c r="R77" s="25">
        <v>217000</v>
      </c>
      <c r="S77" s="25">
        <v>67000</v>
      </c>
      <c r="T77" s="25">
        <v>150000</v>
      </c>
      <c r="U77" s="25">
        <v>225000</v>
      </c>
      <c r="V77" s="25">
        <v>75000</v>
      </c>
      <c r="W77" s="25">
        <v>150000</v>
      </c>
      <c r="X77" s="53"/>
    </row>
    <row r="78" spans="1:256" s="6" customFormat="1" ht="41.25" customHeight="1">
      <c r="A78" s="14" t="s">
        <v>262</v>
      </c>
      <c r="B78" s="11" t="s">
        <v>255</v>
      </c>
      <c r="C78" s="11" t="s">
        <v>190</v>
      </c>
      <c r="D78" s="11" t="s">
        <v>174</v>
      </c>
      <c r="E78" s="38" t="s">
        <v>263</v>
      </c>
      <c r="F78" s="38"/>
      <c r="G78" s="38"/>
      <c r="H78" s="38"/>
      <c r="I78" s="25"/>
      <c r="J78" s="25"/>
      <c r="K78" s="25"/>
      <c r="L78" s="25"/>
      <c r="M78" s="25"/>
      <c r="N78" s="25"/>
      <c r="O78" s="25">
        <f t="shared" si="9"/>
        <v>0</v>
      </c>
      <c r="P78" s="25">
        <f t="shared" si="10"/>
        <v>0</v>
      </c>
      <c r="Q78" s="25">
        <f t="shared" si="11"/>
        <v>0</v>
      </c>
      <c r="R78" s="25">
        <f t="shared" si="12"/>
        <v>0</v>
      </c>
      <c r="S78" s="25">
        <f t="shared" si="13"/>
        <v>0</v>
      </c>
      <c r="T78" s="25">
        <f t="shared" si="14"/>
        <v>0</v>
      </c>
      <c r="U78" s="25">
        <f t="shared" si="15"/>
        <v>0</v>
      </c>
      <c r="V78" s="25">
        <f t="shared" si="16"/>
        <v>0</v>
      </c>
      <c r="W78" s="25">
        <f t="shared" si="17"/>
        <v>0</v>
      </c>
      <c r="X78" s="53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  <c r="IV78" s="8"/>
    </row>
    <row r="79" spans="1:24" ht="12.75" customHeight="1">
      <c r="A79" s="35"/>
      <c r="B79" s="36"/>
      <c r="C79" s="36"/>
      <c r="D79" s="36"/>
      <c r="E79" s="20" t="s">
        <v>179</v>
      </c>
      <c r="F79" s="20"/>
      <c r="G79" s="20"/>
      <c r="H79" s="20"/>
      <c r="I79" s="22"/>
      <c r="J79" s="22"/>
      <c r="K79" s="22"/>
      <c r="L79" s="22"/>
      <c r="M79" s="22"/>
      <c r="N79" s="22"/>
      <c r="O79" s="25">
        <f t="shared" si="9"/>
        <v>0</v>
      </c>
      <c r="P79" s="25">
        <f t="shared" si="10"/>
        <v>0</v>
      </c>
      <c r="Q79" s="25">
        <f t="shared" si="11"/>
        <v>0</v>
      </c>
      <c r="R79" s="25">
        <f t="shared" si="12"/>
        <v>0</v>
      </c>
      <c r="S79" s="25">
        <f t="shared" si="13"/>
        <v>0</v>
      </c>
      <c r="T79" s="25">
        <f t="shared" si="14"/>
        <v>0</v>
      </c>
      <c r="U79" s="25">
        <f t="shared" si="15"/>
        <v>0</v>
      </c>
      <c r="V79" s="25">
        <f t="shared" si="16"/>
        <v>0</v>
      </c>
      <c r="W79" s="25">
        <f t="shared" si="17"/>
        <v>0</v>
      </c>
      <c r="X79" s="53"/>
    </row>
    <row r="80" spans="1:24" ht="12.75" customHeight="1">
      <c r="A80" s="35" t="s">
        <v>264</v>
      </c>
      <c r="B80" s="36" t="s">
        <v>255</v>
      </c>
      <c r="C80" s="36" t="s">
        <v>190</v>
      </c>
      <c r="D80" s="36" t="s">
        <v>177</v>
      </c>
      <c r="E80" s="20" t="s">
        <v>263</v>
      </c>
      <c r="F80" s="20"/>
      <c r="G80" s="20"/>
      <c r="H80" s="20"/>
      <c r="I80" s="22"/>
      <c r="J80" s="22"/>
      <c r="K80" s="22"/>
      <c r="L80" s="22"/>
      <c r="M80" s="22"/>
      <c r="N80" s="22"/>
      <c r="O80" s="25">
        <f t="shared" si="9"/>
        <v>0</v>
      </c>
      <c r="P80" s="25">
        <f t="shared" si="10"/>
        <v>0</v>
      </c>
      <c r="Q80" s="25">
        <f t="shared" si="11"/>
        <v>0</v>
      </c>
      <c r="R80" s="25">
        <f t="shared" si="12"/>
        <v>0</v>
      </c>
      <c r="S80" s="25">
        <f t="shared" si="13"/>
        <v>0</v>
      </c>
      <c r="T80" s="25">
        <f t="shared" si="14"/>
        <v>0</v>
      </c>
      <c r="U80" s="25">
        <f t="shared" si="15"/>
        <v>0</v>
      </c>
      <c r="V80" s="25">
        <f t="shared" si="16"/>
        <v>0</v>
      </c>
      <c r="W80" s="25">
        <f t="shared" si="17"/>
        <v>0</v>
      </c>
      <c r="X80" s="53"/>
    </row>
    <row r="81" spans="1:256" s="6" customFormat="1" ht="28.5" customHeight="1">
      <c r="A81" s="14" t="s">
        <v>265</v>
      </c>
      <c r="B81" s="11" t="s">
        <v>255</v>
      </c>
      <c r="C81" s="11" t="s">
        <v>194</v>
      </c>
      <c r="D81" s="11" t="s">
        <v>174</v>
      </c>
      <c r="E81" s="38" t="s">
        <v>266</v>
      </c>
      <c r="F81" s="38"/>
      <c r="G81" s="38"/>
      <c r="H81" s="38"/>
      <c r="I81" s="25"/>
      <c r="J81" s="25"/>
      <c r="K81" s="25"/>
      <c r="L81" s="25"/>
      <c r="M81" s="25"/>
      <c r="N81" s="25"/>
      <c r="O81" s="25">
        <f t="shared" si="9"/>
        <v>0</v>
      </c>
      <c r="P81" s="25">
        <f t="shared" si="10"/>
        <v>0</v>
      </c>
      <c r="Q81" s="25">
        <f t="shared" si="11"/>
        <v>0</v>
      </c>
      <c r="R81" s="25">
        <f t="shared" si="12"/>
        <v>0</v>
      </c>
      <c r="S81" s="25">
        <f t="shared" si="13"/>
        <v>0</v>
      </c>
      <c r="T81" s="25">
        <f t="shared" si="14"/>
        <v>0</v>
      </c>
      <c r="U81" s="25">
        <f t="shared" si="15"/>
        <v>0</v>
      </c>
      <c r="V81" s="25">
        <f t="shared" si="16"/>
        <v>0</v>
      </c>
      <c r="W81" s="25">
        <f t="shared" si="17"/>
        <v>0</v>
      </c>
      <c r="X81" s="53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  <c r="IV81" s="8"/>
    </row>
    <row r="82" spans="1:24" ht="12.75" customHeight="1">
      <c r="A82" s="35"/>
      <c r="B82" s="36"/>
      <c r="C82" s="36"/>
      <c r="D82" s="36"/>
      <c r="E82" s="20" t="s">
        <v>179</v>
      </c>
      <c r="F82" s="20"/>
      <c r="G82" s="20"/>
      <c r="H82" s="20"/>
      <c r="I82" s="22"/>
      <c r="J82" s="22"/>
      <c r="K82" s="22"/>
      <c r="L82" s="22"/>
      <c r="M82" s="22"/>
      <c r="N82" s="22"/>
      <c r="O82" s="25">
        <f t="shared" si="9"/>
        <v>0</v>
      </c>
      <c r="P82" s="25">
        <f t="shared" si="10"/>
        <v>0</v>
      </c>
      <c r="Q82" s="25">
        <f t="shared" si="11"/>
        <v>0</v>
      </c>
      <c r="R82" s="25">
        <f t="shared" si="12"/>
        <v>0</v>
      </c>
      <c r="S82" s="25">
        <f t="shared" si="13"/>
        <v>0</v>
      </c>
      <c r="T82" s="25">
        <f t="shared" si="14"/>
        <v>0</v>
      </c>
      <c r="U82" s="25">
        <f t="shared" si="15"/>
        <v>0</v>
      </c>
      <c r="V82" s="25">
        <f t="shared" si="16"/>
        <v>0</v>
      </c>
      <c r="W82" s="25">
        <f t="shared" si="17"/>
        <v>0</v>
      </c>
      <c r="X82" s="53"/>
    </row>
    <row r="83" spans="1:24" ht="12.75" customHeight="1">
      <c r="A83" s="35" t="s">
        <v>267</v>
      </c>
      <c r="B83" s="36" t="s">
        <v>255</v>
      </c>
      <c r="C83" s="36" t="s">
        <v>194</v>
      </c>
      <c r="D83" s="36" t="s">
        <v>177</v>
      </c>
      <c r="E83" s="20" t="s">
        <v>266</v>
      </c>
      <c r="F83" s="20"/>
      <c r="G83" s="20"/>
      <c r="H83" s="20"/>
      <c r="I83" s="22"/>
      <c r="J83" s="22"/>
      <c r="K83" s="22"/>
      <c r="L83" s="22"/>
      <c r="M83" s="22"/>
      <c r="N83" s="22"/>
      <c r="O83" s="25">
        <f t="shared" si="9"/>
        <v>0</v>
      </c>
      <c r="P83" s="25">
        <f t="shared" si="10"/>
        <v>0</v>
      </c>
      <c r="Q83" s="25">
        <f t="shared" si="11"/>
        <v>0</v>
      </c>
      <c r="R83" s="25">
        <f t="shared" si="12"/>
        <v>0</v>
      </c>
      <c r="S83" s="25">
        <f t="shared" si="13"/>
        <v>0</v>
      </c>
      <c r="T83" s="25">
        <f t="shared" si="14"/>
        <v>0</v>
      </c>
      <c r="U83" s="25">
        <f t="shared" si="15"/>
        <v>0</v>
      </c>
      <c r="V83" s="25">
        <f t="shared" si="16"/>
        <v>0</v>
      </c>
      <c r="W83" s="25">
        <f t="shared" si="17"/>
        <v>0</v>
      </c>
      <c r="X83" s="53"/>
    </row>
    <row r="84" spans="1:24" ht="12.75" customHeight="1">
      <c r="A84" s="35" t="s">
        <v>268</v>
      </c>
      <c r="B84" s="36" t="s">
        <v>269</v>
      </c>
      <c r="C84" s="36" t="s">
        <v>174</v>
      </c>
      <c r="D84" s="36" t="s">
        <v>174</v>
      </c>
      <c r="E84" s="37" t="s">
        <v>270</v>
      </c>
      <c r="F84" s="37"/>
      <c r="G84" s="37"/>
      <c r="H84" s="37"/>
      <c r="I84" s="22"/>
      <c r="J84" s="22"/>
      <c r="K84" s="22"/>
      <c r="L84" s="22"/>
      <c r="M84" s="22"/>
      <c r="N84" s="22"/>
      <c r="O84" s="25">
        <f t="shared" si="9"/>
        <v>0</v>
      </c>
      <c r="P84" s="25">
        <f t="shared" si="10"/>
        <v>0</v>
      </c>
      <c r="Q84" s="25">
        <f t="shared" si="11"/>
        <v>0</v>
      </c>
      <c r="R84" s="25">
        <f t="shared" si="12"/>
        <v>0</v>
      </c>
      <c r="S84" s="25">
        <f t="shared" si="13"/>
        <v>0</v>
      </c>
      <c r="T84" s="25">
        <f t="shared" si="14"/>
        <v>0</v>
      </c>
      <c r="U84" s="25">
        <f t="shared" si="15"/>
        <v>0</v>
      </c>
      <c r="V84" s="25">
        <f t="shared" si="16"/>
        <v>0</v>
      </c>
      <c r="W84" s="25">
        <f t="shared" si="17"/>
        <v>0</v>
      </c>
      <c r="X84" s="53"/>
    </row>
    <row r="85" spans="1:24" ht="12.75" customHeight="1">
      <c r="A85" s="35"/>
      <c r="B85" s="36"/>
      <c r="C85" s="36"/>
      <c r="D85" s="36"/>
      <c r="E85" s="20" t="s">
        <v>4</v>
      </c>
      <c r="F85" s="20"/>
      <c r="G85" s="20"/>
      <c r="H85" s="20"/>
      <c r="I85" s="22"/>
      <c r="J85" s="22"/>
      <c r="K85" s="22"/>
      <c r="L85" s="22"/>
      <c r="M85" s="22"/>
      <c r="N85" s="22"/>
      <c r="O85" s="25">
        <f t="shared" si="9"/>
        <v>0</v>
      </c>
      <c r="P85" s="25">
        <f t="shared" si="10"/>
        <v>0</v>
      </c>
      <c r="Q85" s="25">
        <f t="shared" si="11"/>
        <v>0</v>
      </c>
      <c r="R85" s="25">
        <f t="shared" si="12"/>
        <v>0</v>
      </c>
      <c r="S85" s="25">
        <f t="shared" si="13"/>
        <v>0</v>
      </c>
      <c r="T85" s="25">
        <f t="shared" si="14"/>
        <v>0</v>
      </c>
      <c r="U85" s="25">
        <f t="shared" si="15"/>
        <v>0</v>
      </c>
      <c r="V85" s="25">
        <f t="shared" si="16"/>
        <v>0</v>
      </c>
      <c r="W85" s="25">
        <f t="shared" si="17"/>
        <v>0</v>
      </c>
      <c r="X85" s="53"/>
    </row>
    <row r="86" spans="1:256" s="6" customFormat="1" ht="28.5" customHeight="1">
      <c r="A86" s="14" t="s">
        <v>271</v>
      </c>
      <c r="B86" s="11" t="s">
        <v>269</v>
      </c>
      <c r="C86" s="11" t="s">
        <v>177</v>
      </c>
      <c r="D86" s="11" t="s">
        <v>174</v>
      </c>
      <c r="E86" s="38" t="s">
        <v>272</v>
      </c>
      <c r="F86" s="38"/>
      <c r="G86" s="38"/>
      <c r="H86" s="38"/>
      <c r="I86" s="25"/>
      <c r="J86" s="25"/>
      <c r="K86" s="25"/>
      <c r="L86" s="25"/>
      <c r="M86" s="25"/>
      <c r="N86" s="25"/>
      <c r="O86" s="25">
        <f t="shared" si="9"/>
        <v>0</v>
      </c>
      <c r="P86" s="25">
        <f t="shared" si="10"/>
        <v>0</v>
      </c>
      <c r="Q86" s="25">
        <f t="shared" si="11"/>
        <v>0</v>
      </c>
      <c r="R86" s="25">
        <f t="shared" si="12"/>
        <v>0</v>
      </c>
      <c r="S86" s="25">
        <f t="shared" si="13"/>
        <v>0</v>
      </c>
      <c r="T86" s="25">
        <f t="shared" si="14"/>
        <v>0</v>
      </c>
      <c r="U86" s="25">
        <f t="shared" si="15"/>
        <v>0</v>
      </c>
      <c r="V86" s="25">
        <f t="shared" si="16"/>
        <v>0</v>
      </c>
      <c r="W86" s="25">
        <f t="shared" si="17"/>
        <v>0</v>
      </c>
      <c r="X86" s="53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  <c r="IV86" s="8"/>
    </row>
    <row r="87" spans="1:24" ht="12.75" customHeight="1">
      <c r="A87" s="35"/>
      <c r="B87" s="36"/>
      <c r="C87" s="36"/>
      <c r="D87" s="36"/>
      <c r="E87" s="20" t="s">
        <v>179</v>
      </c>
      <c r="F87" s="20"/>
      <c r="G87" s="20"/>
      <c r="H87" s="20"/>
      <c r="I87" s="22"/>
      <c r="J87" s="22"/>
      <c r="K87" s="22"/>
      <c r="L87" s="22"/>
      <c r="M87" s="22"/>
      <c r="N87" s="22"/>
      <c r="O87" s="25">
        <f t="shared" si="9"/>
        <v>0</v>
      </c>
      <c r="P87" s="25">
        <f t="shared" si="10"/>
        <v>0</v>
      </c>
      <c r="Q87" s="25">
        <f t="shared" si="11"/>
        <v>0</v>
      </c>
      <c r="R87" s="25">
        <f t="shared" si="12"/>
        <v>0</v>
      </c>
      <c r="S87" s="25">
        <f t="shared" si="13"/>
        <v>0</v>
      </c>
      <c r="T87" s="25">
        <f t="shared" si="14"/>
        <v>0</v>
      </c>
      <c r="U87" s="25">
        <f t="shared" si="15"/>
        <v>0</v>
      </c>
      <c r="V87" s="25">
        <f t="shared" si="16"/>
        <v>0</v>
      </c>
      <c r="W87" s="25">
        <f t="shared" si="17"/>
        <v>0</v>
      </c>
      <c r="X87" s="53"/>
    </row>
    <row r="88" spans="1:24" ht="12.75" customHeight="1">
      <c r="A88" s="35" t="s">
        <v>273</v>
      </c>
      <c r="B88" s="36" t="s">
        <v>269</v>
      </c>
      <c r="C88" s="36" t="s">
        <v>177</v>
      </c>
      <c r="D88" s="36" t="s">
        <v>177</v>
      </c>
      <c r="E88" s="20" t="s">
        <v>274</v>
      </c>
      <c r="F88" s="20"/>
      <c r="G88" s="20"/>
      <c r="H88" s="20"/>
      <c r="I88" s="22"/>
      <c r="J88" s="22"/>
      <c r="K88" s="22"/>
      <c r="L88" s="22"/>
      <c r="M88" s="22"/>
      <c r="N88" s="22"/>
      <c r="O88" s="25">
        <f t="shared" si="9"/>
        <v>0</v>
      </c>
      <c r="P88" s="25">
        <f t="shared" si="10"/>
        <v>0</v>
      </c>
      <c r="Q88" s="25">
        <f t="shared" si="11"/>
        <v>0</v>
      </c>
      <c r="R88" s="25">
        <f t="shared" si="12"/>
        <v>0</v>
      </c>
      <c r="S88" s="25">
        <f t="shared" si="13"/>
        <v>0</v>
      </c>
      <c r="T88" s="25">
        <f t="shared" si="14"/>
        <v>0</v>
      </c>
      <c r="U88" s="25">
        <f t="shared" si="15"/>
        <v>0</v>
      </c>
      <c r="V88" s="25">
        <f t="shared" si="16"/>
        <v>0</v>
      </c>
      <c r="W88" s="25">
        <f t="shared" si="17"/>
        <v>0</v>
      </c>
      <c r="X88" s="53"/>
    </row>
    <row r="89" spans="1:256" s="6" customFormat="1" ht="28.5" customHeight="1">
      <c r="A89" s="14" t="s">
        <v>275</v>
      </c>
      <c r="B89" s="11" t="s">
        <v>269</v>
      </c>
      <c r="C89" s="11" t="s">
        <v>194</v>
      </c>
      <c r="D89" s="11" t="s">
        <v>174</v>
      </c>
      <c r="E89" s="38" t="s">
        <v>276</v>
      </c>
      <c r="F89" s="38"/>
      <c r="G89" s="38"/>
      <c r="H89" s="38"/>
      <c r="I89" s="25"/>
      <c r="J89" s="25"/>
      <c r="K89" s="25"/>
      <c r="L89" s="25"/>
      <c r="M89" s="25"/>
      <c r="N89" s="25"/>
      <c r="O89" s="25">
        <f t="shared" si="9"/>
        <v>0</v>
      </c>
      <c r="P89" s="25">
        <f t="shared" si="10"/>
        <v>0</v>
      </c>
      <c r="Q89" s="25">
        <f t="shared" si="11"/>
        <v>0</v>
      </c>
      <c r="R89" s="25">
        <f t="shared" si="12"/>
        <v>0</v>
      </c>
      <c r="S89" s="25">
        <f t="shared" si="13"/>
        <v>0</v>
      </c>
      <c r="T89" s="25">
        <f t="shared" si="14"/>
        <v>0</v>
      </c>
      <c r="U89" s="25">
        <f t="shared" si="15"/>
        <v>0</v>
      </c>
      <c r="V89" s="25">
        <f t="shared" si="16"/>
        <v>0</v>
      </c>
      <c r="W89" s="25">
        <f t="shared" si="17"/>
        <v>0</v>
      </c>
      <c r="X89" s="53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8"/>
      <c r="IR89" s="8"/>
      <c r="IS89" s="8"/>
      <c r="IT89" s="8"/>
      <c r="IU89" s="8"/>
      <c r="IV89" s="8"/>
    </row>
    <row r="90" spans="1:24" ht="12.75" customHeight="1">
      <c r="A90" s="35"/>
      <c r="B90" s="36"/>
      <c r="C90" s="36"/>
      <c r="D90" s="36"/>
      <c r="E90" s="20" t="s">
        <v>179</v>
      </c>
      <c r="F90" s="20"/>
      <c r="G90" s="20"/>
      <c r="H90" s="20"/>
      <c r="I90" s="22"/>
      <c r="J90" s="22"/>
      <c r="K90" s="22"/>
      <c r="L90" s="22"/>
      <c r="M90" s="22"/>
      <c r="N90" s="22"/>
      <c r="O90" s="25">
        <f t="shared" si="9"/>
        <v>0</v>
      </c>
      <c r="P90" s="25">
        <f t="shared" si="10"/>
        <v>0</v>
      </c>
      <c r="Q90" s="25">
        <f t="shared" si="11"/>
        <v>0</v>
      </c>
      <c r="R90" s="25">
        <f t="shared" si="12"/>
        <v>0</v>
      </c>
      <c r="S90" s="25">
        <f t="shared" si="13"/>
        <v>0</v>
      </c>
      <c r="T90" s="25">
        <f t="shared" si="14"/>
        <v>0</v>
      </c>
      <c r="U90" s="25">
        <f t="shared" si="15"/>
        <v>0</v>
      </c>
      <c r="V90" s="25">
        <f t="shared" si="16"/>
        <v>0</v>
      </c>
      <c r="W90" s="25">
        <f t="shared" si="17"/>
        <v>0</v>
      </c>
      <c r="X90" s="53"/>
    </row>
    <row r="91" spans="1:24" ht="12.75" customHeight="1">
      <c r="A91" s="35" t="s">
        <v>277</v>
      </c>
      <c r="B91" s="36" t="s">
        <v>269</v>
      </c>
      <c r="C91" s="36" t="s">
        <v>194</v>
      </c>
      <c r="D91" s="36" t="s">
        <v>177</v>
      </c>
      <c r="E91" s="20" t="s">
        <v>278</v>
      </c>
      <c r="F91" s="20"/>
      <c r="G91" s="20"/>
      <c r="H91" s="20"/>
      <c r="I91" s="22"/>
      <c r="J91" s="22"/>
      <c r="K91" s="22"/>
      <c r="L91" s="22"/>
      <c r="M91" s="22"/>
      <c r="N91" s="22"/>
      <c r="O91" s="25">
        <f t="shared" si="9"/>
        <v>0</v>
      </c>
      <c r="P91" s="25">
        <f t="shared" si="10"/>
        <v>0</v>
      </c>
      <c r="Q91" s="25">
        <f t="shared" si="11"/>
        <v>0</v>
      </c>
      <c r="R91" s="25">
        <f t="shared" si="12"/>
        <v>0</v>
      </c>
      <c r="S91" s="25">
        <f t="shared" si="13"/>
        <v>0</v>
      </c>
      <c r="T91" s="25">
        <f t="shared" si="14"/>
        <v>0</v>
      </c>
      <c r="U91" s="25">
        <f t="shared" si="15"/>
        <v>0</v>
      </c>
      <c r="V91" s="25">
        <f t="shared" si="16"/>
        <v>0</v>
      </c>
      <c r="W91" s="25">
        <f t="shared" si="17"/>
        <v>0</v>
      </c>
      <c r="X91" s="53"/>
    </row>
    <row r="92" spans="1:24" ht="12.75" customHeight="1">
      <c r="A92" s="35" t="s">
        <v>279</v>
      </c>
      <c r="B92" s="36" t="s">
        <v>280</v>
      </c>
      <c r="C92" s="36" t="s">
        <v>174</v>
      </c>
      <c r="D92" s="36" t="s">
        <v>174</v>
      </c>
      <c r="E92" s="37" t="s">
        <v>281</v>
      </c>
      <c r="F92" s="37"/>
      <c r="G92" s="37"/>
      <c r="H92" s="37"/>
      <c r="I92" s="22">
        <v>96873.2</v>
      </c>
      <c r="J92" s="22">
        <v>96873.2</v>
      </c>
      <c r="K92" s="22"/>
      <c r="L92" s="22">
        <v>99680</v>
      </c>
      <c r="M92" s="22">
        <v>99680</v>
      </c>
      <c r="N92" s="22"/>
      <c r="O92" s="25">
        <f t="shared" si="9"/>
        <v>2806.800000000003</v>
      </c>
      <c r="P92" s="25">
        <f t="shared" si="10"/>
        <v>2806.800000000003</v>
      </c>
      <c r="Q92" s="25">
        <f t="shared" si="11"/>
        <v>0</v>
      </c>
      <c r="R92" s="25">
        <v>101600</v>
      </c>
      <c r="S92" s="25">
        <v>101600</v>
      </c>
      <c r="T92" s="25">
        <f t="shared" si="14"/>
        <v>0</v>
      </c>
      <c r="U92" s="25">
        <v>108000</v>
      </c>
      <c r="V92" s="25">
        <v>108000</v>
      </c>
      <c r="W92" s="25">
        <f t="shared" si="17"/>
        <v>0</v>
      </c>
      <c r="X92" s="53"/>
    </row>
    <row r="93" spans="1:24" ht="12.75" customHeight="1">
      <c r="A93" s="35"/>
      <c r="B93" s="36"/>
      <c r="C93" s="36"/>
      <c r="D93" s="36"/>
      <c r="E93" s="20" t="s">
        <v>4</v>
      </c>
      <c r="F93" s="20"/>
      <c r="G93" s="20"/>
      <c r="H93" s="20"/>
      <c r="I93" s="22"/>
      <c r="J93" s="22"/>
      <c r="K93" s="22"/>
      <c r="L93" s="22"/>
      <c r="M93" s="22"/>
      <c r="N93" s="22"/>
      <c r="O93" s="25">
        <f t="shared" si="9"/>
        <v>0</v>
      </c>
      <c r="P93" s="25">
        <f t="shared" si="10"/>
        <v>0</v>
      </c>
      <c r="Q93" s="25">
        <f t="shared" si="11"/>
        <v>0</v>
      </c>
      <c r="R93" s="25">
        <f t="shared" si="12"/>
        <v>0</v>
      </c>
      <c r="S93" s="25">
        <f t="shared" si="13"/>
        <v>0</v>
      </c>
      <c r="T93" s="25">
        <f t="shared" si="14"/>
        <v>0</v>
      </c>
      <c r="U93" s="25">
        <f t="shared" si="15"/>
        <v>0</v>
      </c>
      <c r="V93" s="25">
        <f t="shared" si="16"/>
        <v>0</v>
      </c>
      <c r="W93" s="25">
        <f t="shared" si="17"/>
        <v>0</v>
      </c>
      <c r="X93" s="53"/>
    </row>
    <row r="94" spans="1:256" s="6" customFormat="1" ht="28.5" customHeight="1">
      <c r="A94" s="14" t="s">
        <v>282</v>
      </c>
      <c r="B94" s="11" t="s">
        <v>280</v>
      </c>
      <c r="C94" s="11" t="s">
        <v>177</v>
      </c>
      <c r="D94" s="11" t="s">
        <v>174</v>
      </c>
      <c r="E94" s="38" t="s">
        <v>283</v>
      </c>
      <c r="F94" s="38"/>
      <c r="G94" s="38"/>
      <c r="H94" s="38"/>
      <c r="I94" s="25">
        <v>12000</v>
      </c>
      <c r="J94" s="25">
        <v>12000</v>
      </c>
      <c r="K94" s="25"/>
      <c r="L94" s="25">
        <v>12000</v>
      </c>
      <c r="M94" s="25">
        <v>12000</v>
      </c>
      <c r="N94" s="25"/>
      <c r="O94" s="25">
        <f t="shared" si="9"/>
        <v>0</v>
      </c>
      <c r="P94" s="25">
        <f t="shared" si="10"/>
        <v>0</v>
      </c>
      <c r="Q94" s="25">
        <f t="shared" si="11"/>
        <v>0</v>
      </c>
      <c r="R94" s="25">
        <v>12000</v>
      </c>
      <c r="S94" s="25">
        <v>12000</v>
      </c>
      <c r="T94" s="25">
        <f t="shared" si="14"/>
        <v>0</v>
      </c>
      <c r="U94" s="25">
        <v>15000</v>
      </c>
      <c r="V94" s="25">
        <v>15000</v>
      </c>
      <c r="W94" s="25">
        <f t="shared" si="17"/>
        <v>0</v>
      </c>
      <c r="X94" s="53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  <c r="IL94" s="8"/>
      <c r="IM94" s="8"/>
      <c r="IN94" s="8"/>
      <c r="IO94" s="8"/>
      <c r="IP94" s="8"/>
      <c r="IQ94" s="8"/>
      <c r="IR94" s="8"/>
      <c r="IS94" s="8"/>
      <c r="IT94" s="8"/>
      <c r="IU94" s="8"/>
      <c r="IV94" s="8"/>
    </row>
    <row r="95" spans="1:24" ht="12.75" customHeight="1">
      <c r="A95" s="35"/>
      <c r="B95" s="36"/>
      <c r="C95" s="36"/>
      <c r="D95" s="36"/>
      <c r="E95" s="20" t="s">
        <v>179</v>
      </c>
      <c r="F95" s="20"/>
      <c r="G95" s="20"/>
      <c r="H95" s="20"/>
      <c r="I95" s="22"/>
      <c r="J95" s="22"/>
      <c r="K95" s="22"/>
      <c r="L95" s="22"/>
      <c r="M95" s="22"/>
      <c r="N95" s="22"/>
      <c r="O95" s="25">
        <f t="shared" si="9"/>
        <v>0</v>
      </c>
      <c r="P95" s="25">
        <f t="shared" si="10"/>
        <v>0</v>
      </c>
      <c r="Q95" s="25">
        <f t="shared" si="11"/>
        <v>0</v>
      </c>
      <c r="R95" s="25">
        <f t="shared" si="12"/>
        <v>0</v>
      </c>
      <c r="S95" s="25">
        <f t="shared" si="13"/>
        <v>0</v>
      </c>
      <c r="T95" s="25">
        <f t="shared" si="14"/>
        <v>0</v>
      </c>
      <c r="U95" s="25">
        <f t="shared" si="15"/>
        <v>0</v>
      </c>
      <c r="V95" s="25">
        <f t="shared" si="16"/>
        <v>0</v>
      </c>
      <c r="W95" s="25">
        <f t="shared" si="17"/>
        <v>0</v>
      </c>
      <c r="X95" s="53"/>
    </row>
    <row r="96" spans="1:24" ht="12.75" customHeight="1">
      <c r="A96" s="35" t="s">
        <v>284</v>
      </c>
      <c r="B96" s="36" t="s">
        <v>280</v>
      </c>
      <c r="C96" s="36" t="s">
        <v>177</v>
      </c>
      <c r="D96" s="36" t="s">
        <v>177</v>
      </c>
      <c r="E96" s="20" t="s">
        <v>283</v>
      </c>
      <c r="F96" s="20"/>
      <c r="G96" s="20"/>
      <c r="H96" s="20"/>
      <c r="I96" s="25">
        <v>12000</v>
      </c>
      <c r="J96" s="25">
        <v>12000</v>
      </c>
      <c r="K96" s="22"/>
      <c r="L96" s="25">
        <v>12000</v>
      </c>
      <c r="M96" s="25">
        <v>12000</v>
      </c>
      <c r="N96" s="22"/>
      <c r="O96" s="25">
        <f t="shared" si="9"/>
        <v>0</v>
      </c>
      <c r="P96" s="25">
        <f t="shared" si="10"/>
        <v>0</v>
      </c>
      <c r="Q96" s="25">
        <f t="shared" si="11"/>
        <v>0</v>
      </c>
      <c r="R96" s="25">
        <v>12000</v>
      </c>
      <c r="S96" s="25">
        <v>12000</v>
      </c>
      <c r="T96" s="25">
        <f t="shared" si="14"/>
        <v>0</v>
      </c>
      <c r="U96" s="25">
        <v>15000</v>
      </c>
      <c r="V96" s="25">
        <v>15000</v>
      </c>
      <c r="W96" s="25">
        <f t="shared" si="17"/>
        <v>0</v>
      </c>
      <c r="X96" s="53"/>
    </row>
    <row r="97" spans="1:256" s="6" customFormat="1" ht="28.5" customHeight="1">
      <c r="A97" s="14" t="s">
        <v>285</v>
      </c>
      <c r="B97" s="11" t="s">
        <v>280</v>
      </c>
      <c r="C97" s="11" t="s">
        <v>201</v>
      </c>
      <c r="D97" s="11" t="s">
        <v>174</v>
      </c>
      <c r="E97" s="38" t="s">
        <v>286</v>
      </c>
      <c r="F97" s="38"/>
      <c r="G97" s="38"/>
      <c r="H97" s="38"/>
      <c r="I97" s="25">
        <v>84873.2</v>
      </c>
      <c r="J97" s="25">
        <v>84873.2</v>
      </c>
      <c r="K97" s="25"/>
      <c r="L97" s="25">
        <v>87680</v>
      </c>
      <c r="M97" s="25">
        <v>87680</v>
      </c>
      <c r="N97" s="25"/>
      <c r="O97" s="25">
        <f t="shared" si="9"/>
        <v>2806.800000000003</v>
      </c>
      <c r="P97" s="25">
        <f t="shared" si="10"/>
        <v>2806.800000000003</v>
      </c>
      <c r="Q97" s="25">
        <f t="shared" si="11"/>
        <v>0</v>
      </c>
      <c r="R97" s="25">
        <v>89600</v>
      </c>
      <c r="S97" s="25">
        <v>89600</v>
      </c>
      <c r="T97" s="25">
        <f t="shared" si="14"/>
        <v>0</v>
      </c>
      <c r="U97" s="25">
        <v>93000</v>
      </c>
      <c r="V97" s="25">
        <v>93000</v>
      </c>
      <c r="W97" s="25">
        <f t="shared" si="17"/>
        <v>0</v>
      </c>
      <c r="X97" s="53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  <c r="IP97" s="8"/>
      <c r="IQ97" s="8"/>
      <c r="IR97" s="8"/>
      <c r="IS97" s="8"/>
      <c r="IT97" s="8"/>
      <c r="IU97" s="8"/>
      <c r="IV97" s="8"/>
    </row>
    <row r="98" spans="1:24" ht="12.75" customHeight="1">
      <c r="A98" s="35"/>
      <c r="B98" s="36"/>
      <c r="C98" s="36"/>
      <c r="D98" s="36"/>
      <c r="E98" s="20" t="s">
        <v>179</v>
      </c>
      <c r="F98" s="20"/>
      <c r="G98" s="20"/>
      <c r="H98" s="20"/>
      <c r="I98" s="22"/>
      <c r="J98" s="22"/>
      <c r="K98" s="22"/>
      <c r="L98" s="22"/>
      <c r="M98" s="22"/>
      <c r="N98" s="22"/>
      <c r="O98" s="25">
        <f t="shared" si="9"/>
        <v>0</v>
      </c>
      <c r="P98" s="25">
        <f t="shared" si="10"/>
        <v>0</v>
      </c>
      <c r="Q98" s="25">
        <f t="shared" si="11"/>
        <v>0</v>
      </c>
      <c r="R98" s="25">
        <f t="shared" si="12"/>
        <v>0</v>
      </c>
      <c r="S98" s="25">
        <f t="shared" si="13"/>
        <v>0</v>
      </c>
      <c r="T98" s="25">
        <f t="shared" si="14"/>
        <v>0</v>
      </c>
      <c r="U98" s="25">
        <f t="shared" si="15"/>
        <v>0</v>
      </c>
      <c r="V98" s="25">
        <f t="shared" si="16"/>
        <v>0</v>
      </c>
      <c r="W98" s="25">
        <f t="shared" si="17"/>
        <v>0</v>
      </c>
      <c r="X98" s="53"/>
    </row>
    <row r="99" spans="1:24" ht="12.75" customHeight="1">
      <c r="A99" s="35" t="s">
        <v>287</v>
      </c>
      <c r="B99" s="36" t="s">
        <v>280</v>
      </c>
      <c r="C99" s="36" t="s">
        <v>201</v>
      </c>
      <c r="D99" s="36" t="s">
        <v>177</v>
      </c>
      <c r="E99" s="20" t="s">
        <v>288</v>
      </c>
      <c r="F99" s="20"/>
      <c r="G99" s="20"/>
      <c r="H99" s="20"/>
      <c r="I99" s="22">
        <v>28769</v>
      </c>
      <c r="J99" s="22">
        <v>28769</v>
      </c>
      <c r="K99" s="22"/>
      <c r="L99" s="22">
        <v>29065</v>
      </c>
      <c r="M99" s="22">
        <v>29065</v>
      </c>
      <c r="N99" s="22"/>
      <c r="O99" s="25">
        <f t="shared" si="9"/>
        <v>296</v>
      </c>
      <c r="P99" s="25">
        <f t="shared" si="10"/>
        <v>296</v>
      </c>
      <c r="Q99" s="25">
        <f t="shared" si="11"/>
        <v>0</v>
      </c>
      <c r="R99" s="25">
        <v>30100</v>
      </c>
      <c r="S99" s="25">
        <v>30100</v>
      </c>
      <c r="T99" s="25">
        <f t="shared" si="14"/>
        <v>0</v>
      </c>
      <c r="U99" s="25">
        <v>32000</v>
      </c>
      <c r="V99" s="25">
        <v>32000</v>
      </c>
      <c r="W99" s="25">
        <f t="shared" si="17"/>
        <v>0</v>
      </c>
      <c r="X99" s="53"/>
    </row>
    <row r="100" spans="1:24" ht="12.75" customHeight="1">
      <c r="A100" s="35" t="s">
        <v>289</v>
      </c>
      <c r="B100" s="36" t="s">
        <v>280</v>
      </c>
      <c r="C100" s="36" t="s">
        <v>201</v>
      </c>
      <c r="D100" s="36" t="s">
        <v>201</v>
      </c>
      <c r="E100" s="20" t="s">
        <v>290</v>
      </c>
      <c r="F100" s="20"/>
      <c r="G100" s="20"/>
      <c r="H100" s="20"/>
      <c r="I100" s="22"/>
      <c r="J100" s="22"/>
      <c r="K100" s="22"/>
      <c r="L100" s="22"/>
      <c r="M100" s="22"/>
      <c r="N100" s="22"/>
      <c r="O100" s="25">
        <f t="shared" si="9"/>
        <v>0</v>
      </c>
      <c r="P100" s="25">
        <f t="shared" si="10"/>
        <v>0</v>
      </c>
      <c r="Q100" s="25">
        <f t="shared" si="11"/>
        <v>0</v>
      </c>
      <c r="R100" s="25">
        <f t="shared" si="12"/>
        <v>0</v>
      </c>
      <c r="S100" s="25">
        <f t="shared" si="13"/>
        <v>0</v>
      </c>
      <c r="T100" s="25">
        <f t="shared" si="14"/>
        <v>0</v>
      </c>
      <c r="U100" s="25">
        <f t="shared" si="15"/>
        <v>0</v>
      </c>
      <c r="V100" s="25">
        <f t="shared" si="16"/>
        <v>0</v>
      </c>
      <c r="W100" s="25">
        <f t="shared" si="17"/>
        <v>0</v>
      </c>
      <c r="X100" s="53"/>
    </row>
    <row r="101" spans="1:24" ht="12.75" customHeight="1">
      <c r="A101" s="35" t="s">
        <v>291</v>
      </c>
      <c r="B101" s="36" t="s">
        <v>280</v>
      </c>
      <c r="C101" s="36" t="s">
        <v>201</v>
      </c>
      <c r="D101" s="36" t="s">
        <v>183</v>
      </c>
      <c r="E101" s="20" t="s">
        <v>292</v>
      </c>
      <c r="F101" s="20"/>
      <c r="G101" s="20"/>
      <c r="H101" s="20"/>
      <c r="I101" s="22">
        <v>56004.2</v>
      </c>
      <c r="J101" s="22">
        <v>56004.2</v>
      </c>
      <c r="K101" s="22"/>
      <c r="L101" s="22">
        <v>58615</v>
      </c>
      <c r="M101" s="22">
        <v>58615</v>
      </c>
      <c r="N101" s="22"/>
      <c r="O101" s="25">
        <f t="shared" si="9"/>
        <v>2610.800000000003</v>
      </c>
      <c r="P101" s="25">
        <f t="shared" si="10"/>
        <v>2610.800000000003</v>
      </c>
      <c r="Q101" s="25">
        <f t="shared" si="11"/>
        <v>0</v>
      </c>
      <c r="R101" s="25">
        <v>59500</v>
      </c>
      <c r="S101" s="25">
        <v>59500</v>
      </c>
      <c r="T101" s="25">
        <f t="shared" si="14"/>
        <v>0</v>
      </c>
      <c r="U101" s="25">
        <v>61000</v>
      </c>
      <c r="V101" s="25">
        <v>61000</v>
      </c>
      <c r="W101" s="25">
        <f t="shared" si="17"/>
        <v>0</v>
      </c>
      <c r="X101" s="53"/>
    </row>
    <row r="102" spans="1:24" ht="12.75" customHeight="1">
      <c r="A102" s="35" t="s">
        <v>293</v>
      </c>
      <c r="B102" s="36" t="s">
        <v>280</v>
      </c>
      <c r="C102" s="36" t="s">
        <v>201</v>
      </c>
      <c r="D102" s="36" t="s">
        <v>217</v>
      </c>
      <c r="E102" s="20" t="s">
        <v>294</v>
      </c>
      <c r="F102" s="20"/>
      <c r="G102" s="20"/>
      <c r="H102" s="20"/>
      <c r="I102" s="22"/>
      <c r="J102" s="22"/>
      <c r="K102" s="22"/>
      <c r="L102" s="22"/>
      <c r="M102" s="22"/>
      <c r="N102" s="22"/>
      <c r="O102" s="25">
        <f t="shared" si="9"/>
        <v>0</v>
      </c>
      <c r="P102" s="25">
        <f t="shared" si="10"/>
        <v>0</v>
      </c>
      <c r="Q102" s="25">
        <f t="shared" si="11"/>
        <v>0</v>
      </c>
      <c r="R102" s="25">
        <f t="shared" si="12"/>
        <v>0</v>
      </c>
      <c r="S102" s="25">
        <f t="shared" si="13"/>
        <v>0</v>
      </c>
      <c r="T102" s="25">
        <f t="shared" si="14"/>
        <v>0</v>
      </c>
      <c r="U102" s="25">
        <f t="shared" si="15"/>
        <v>0</v>
      </c>
      <c r="V102" s="25">
        <f t="shared" si="16"/>
        <v>0</v>
      </c>
      <c r="W102" s="25">
        <f t="shared" si="17"/>
        <v>0</v>
      </c>
      <c r="X102" s="53"/>
    </row>
    <row r="103" spans="1:24" ht="12.75" customHeight="1">
      <c r="A103" s="35" t="s">
        <v>295</v>
      </c>
      <c r="B103" s="36" t="s">
        <v>280</v>
      </c>
      <c r="C103" s="36" t="s">
        <v>201</v>
      </c>
      <c r="D103" s="36" t="s">
        <v>190</v>
      </c>
      <c r="E103" s="20" t="s">
        <v>296</v>
      </c>
      <c r="F103" s="20"/>
      <c r="G103" s="20"/>
      <c r="H103" s="20"/>
      <c r="I103" s="22"/>
      <c r="J103" s="22"/>
      <c r="K103" s="22"/>
      <c r="L103" s="22"/>
      <c r="M103" s="22"/>
      <c r="N103" s="22"/>
      <c r="O103" s="25">
        <f t="shared" si="9"/>
        <v>0</v>
      </c>
      <c r="P103" s="25">
        <f t="shared" si="10"/>
        <v>0</v>
      </c>
      <c r="Q103" s="25">
        <f t="shared" si="11"/>
        <v>0</v>
      </c>
      <c r="R103" s="25">
        <f t="shared" si="12"/>
        <v>0</v>
      </c>
      <c r="S103" s="25">
        <f t="shared" si="13"/>
        <v>0</v>
      </c>
      <c r="T103" s="25">
        <f t="shared" si="14"/>
        <v>0</v>
      </c>
      <c r="U103" s="25">
        <f t="shared" si="15"/>
        <v>0</v>
      </c>
      <c r="V103" s="25">
        <f t="shared" si="16"/>
        <v>0</v>
      </c>
      <c r="W103" s="25">
        <f t="shared" si="17"/>
        <v>0</v>
      </c>
      <c r="X103" s="53"/>
    </row>
    <row r="104" spans="1:24" ht="12.75" customHeight="1">
      <c r="A104" s="35" t="s">
        <v>297</v>
      </c>
      <c r="B104" s="36" t="s">
        <v>280</v>
      </c>
      <c r="C104" s="36" t="s">
        <v>201</v>
      </c>
      <c r="D104" s="36" t="s">
        <v>230</v>
      </c>
      <c r="E104" s="20" t="s">
        <v>298</v>
      </c>
      <c r="F104" s="20"/>
      <c r="G104" s="20"/>
      <c r="H104" s="20"/>
      <c r="I104" s="22"/>
      <c r="J104" s="22"/>
      <c r="K104" s="22"/>
      <c r="L104" s="22"/>
      <c r="M104" s="22"/>
      <c r="N104" s="22"/>
      <c r="O104" s="25">
        <f t="shared" si="9"/>
        <v>0</v>
      </c>
      <c r="P104" s="25">
        <f t="shared" si="10"/>
        <v>0</v>
      </c>
      <c r="Q104" s="25">
        <f t="shared" si="11"/>
        <v>0</v>
      </c>
      <c r="R104" s="25">
        <f t="shared" si="12"/>
        <v>0</v>
      </c>
      <c r="S104" s="25">
        <f t="shared" si="13"/>
        <v>0</v>
      </c>
      <c r="T104" s="25">
        <f t="shared" si="14"/>
        <v>0</v>
      </c>
      <c r="U104" s="25">
        <f t="shared" si="15"/>
        <v>0</v>
      </c>
      <c r="V104" s="25">
        <f t="shared" si="16"/>
        <v>0</v>
      </c>
      <c r="W104" s="25">
        <f t="shared" si="17"/>
        <v>0</v>
      </c>
      <c r="X104" s="53"/>
    </row>
    <row r="105" spans="1:256" s="6" customFormat="1" ht="28.5" customHeight="1">
      <c r="A105" s="14" t="s">
        <v>299</v>
      </c>
      <c r="B105" s="11" t="s">
        <v>280</v>
      </c>
      <c r="C105" s="11" t="s">
        <v>217</v>
      </c>
      <c r="D105" s="11" t="s">
        <v>174</v>
      </c>
      <c r="E105" s="38" t="s">
        <v>300</v>
      </c>
      <c r="F105" s="38"/>
      <c r="G105" s="38"/>
      <c r="H105" s="38"/>
      <c r="I105" s="25"/>
      <c r="J105" s="25"/>
      <c r="K105" s="25"/>
      <c r="L105" s="25"/>
      <c r="M105" s="25"/>
      <c r="N105" s="25"/>
      <c r="O105" s="25">
        <f t="shared" si="9"/>
        <v>0</v>
      </c>
      <c r="P105" s="25">
        <f t="shared" si="10"/>
        <v>0</v>
      </c>
      <c r="Q105" s="25">
        <f t="shared" si="11"/>
        <v>0</v>
      </c>
      <c r="R105" s="25">
        <f t="shared" si="12"/>
        <v>0</v>
      </c>
      <c r="S105" s="25">
        <f t="shared" si="13"/>
        <v>0</v>
      </c>
      <c r="T105" s="25">
        <f t="shared" si="14"/>
        <v>0</v>
      </c>
      <c r="U105" s="25">
        <f t="shared" si="15"/>
        <v>0</v>
      </c>
      <c r="V105" s="25">
        <f t="shared" si="16"/>
        <v>0</v>
      </c>
      <c r="W105" s="25">
        <f t="shared" si="17"/>
        <v>0</v>
      </c>
      <c r="X105" s="53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</row>
    <row r="106" spans="1:24" ht="12.75" customHeight="1">
      <c r="A106" s="35"/>
      <c r="B106" s="36"/>
      <c r="C106" s="36"/>
      <c r="D106" s="36"/>
      <c r="E106" s="20" t="s">
        <v>179</v>
      </c>
      <c r="F106" s="20"/>
      <c r="G106" s="20"/>
      <c r="H106" s="20"/>
      <c r="I106" s="22"/>
      <c r="J106" s="22"/>
      <c r="K106" s="22"/>
      <c r="L106" s="22"/>
      <c r="M106" s="22"/>
      <c r="N106" s="22"/>
      <c r="O106" s="25">
        <f t="shared" si="9"/>
        <v>0</v>
      </c>
      <c r="P106" s="25">
        <f t="shared" si="10"/>
        <v>0</v>
      </c>
      <c r="Q106" s="25">
        <f t="shared" si="11"/>
        <v>0</v>
      </c>
      <c r="R106" s="25">
        <f t="shared" si="12"/>
        <v>0</v>
      </c>
      <c r="S106" s="25">
        <f t="shared" si="13"/>
        <v>0</v>
      </c>
      <c r="T106" s="25">
        <f t="shared" si="14"/>
        <v>0</v>
      </c>
      <c r="U106" s="25">
        <f t="shared" si="15"/>
        <v>0</v>
      </c>
      <c r="V106" s="25">
        <f t="shared" si="16"/>
        <v>0</v>
      </c>
      <c r="W106" s="25">
        <f t="shared" si="17"/>
        <v>0</v>
      </c>
      <c r="X106" s="53"/>
    </row>
    <row r="107" spans="1:24" ht="12.75" customHeight="1">
      <c r="A107" s="35" t="s">
        <v>301</v>
      </c>
      <c r="B107" s="36" t="s">
        <v>280</v>
      </c>
      <c r="C107" s="36" t="s">
        <v>217</v>
      </c>
      <c r="D107" s="36" t="s">
        <v>177</v>
      </c>
      <c r="E107" s="20" t="s">
        <v>302</v>
      </c>
      <c r="F107" s="20"/>
      <c r="G107" s="20"/>
      <c r="H107" s="20"/>
      <c r="I107" s="22"/>
      <c r="J107" s="22"/>
      <c r="K107" s="22"/>
      <c r="L107" s="22"/>
      <c r="M107" s="22"/>
      <c r="N107" s="22"/>
      <c r="O107" s="25">
        <f t="shared" si="9"/>
        <v>0</v>
      </c>
      <c r="P107" s="25">
        <f t="shared" si="10"/>
        <v>0</v>
      </c>
      <c r="Q107" s="25">
        <f t="shared" si="11"/>
        <v>0</v>
      </c>
      <c r="R107" s="25">
        <f t="shared" si="12"/>
        <v>0</v>
      </c>
      <c r="S107" s="25">
        <f t="shared" si="13"/>
        <v>0</v>
      </c>
      <c r="T107" s="25">
        <f t="shared" si="14"/>
        <v>0</v>
      </c>
      <c r="U107" s="25">
        <f t="shared" si="15"/>
        <v>0</v>
      </c>
      <c r="V107" s="25">
        <f t="shared" si="16"/>
        <v>0</v>
      </c>
      <c r="W107" s="25">
        <f t="shared" si="17"/>
        <v>0</v>
      </c>
      <c r="X107" s="53"/>
    </row>
    <row r="108" spans="1:24" ht="12.75" customHeight="1">
      <c r="A108" s="35" t="s">
        <v>303</v>
      </c>
      <c r="B108" s="36" t="s">
        <v>280</v>
      </c>
      <c r="C108" s="36" t="s">
        <v>217</v>
      </c>
      <c r="D108" s="36" t="s">
        <v>183</v>
      </c>
      <c r="E108" s="20" t="s">
        <v>304</v>
      </c>
      <c r="F108" s="20"/>
      <c r="G108" s="20"/>
      <c r="H108" s="20"/>
      <c r="I108" s="22"/>
      <c r="J108" s="22"/>
      <c r="K108" s="22"/>
      <c r="L108" s="22"/>
      <c r="M108" s="22"/>
      <c r="N108" s="22"/>
      <c r="O108" s="25">
        <f t="shared" si="9"/>
        <v>0</v>
      </c>
      <c r="P108" s="25">
        <f t="shared" si="10"/>
        <v>0</v>
      </c>
      <c r="Q108" s="25">
        <f t="shared" si="11"/>
        <v>0</v>
      </c>
      <c r="R108" s="25">
        <f t="shared" si="12"/>
        <v>0</v>
      </c>
      <c r="S108" s="25">
        <f t="shared" si="13"/>
        <v>0</v>
      </c>
      <c r="T108" s="25">
        <f t="shared" si="14"/>
        <v>0</v>
      </c>
      <c r="U108" s="25">
        <f t="shared" si="15"/>
        <v>0</v>
      </c>
      <c r="V108" s="25">
        <f t="shared" si="16"/>
        <v>0</v>
      </c>
      <c r="W108" s="25">
        <f t="shared" si="17"/>
        <v>0</v>
      </c>
      <c r="X108" s="53"/>
    </row>
    <row r="109" spans="1:24" ht="12.75" customHeight="1">
      <c r="A109" s="35" t="s">
        <v>305</v>
      </c>
      <c r="B109" s="36" t="s">
        <v>306</v>
      </c>
      <c r="C109" s="36" t="s">
        <v>174</v>
      </c>
      <c r="D109" s="36" t="s">
        <v>174</v>
      </c>
      <c r="E109" s="37" t="s">
        <v>307</v>
      </c>
      <c r="F109" s="37"/>
      <c r="G109" s="37"/>
      <c r="H109" s="37"/>
      <c r="I109" s="22">
        <v>573693.6</v>
      </c>
      <c r="J109" s="22">
        <v>423693.6</v>
      </c>
      <c r="K109" s="22">
        <v>150000</v>
      </c>
      <c r="L109" s="22">
        <v>951091.8</v>
      </c>
      <c r="M109" s="22">
        <v>451091.8</v>
      </c>
      <c r="N109" s="22">
        <v>500000</v>
      </c>
      <c r="O109" s="25">
        <f t="shared" si="9"/>
        <v>377398.20000000007</v>
      </c>
      <c r="P109" s="25">
        <f t="shared" si="10"/>
        <v>27398.20000000001</v>
      </c>
      <c r="Q109" s="25">
        <f t="shared" si="11"/>
        <v>350000</v>
      </c>
      <c r="R109" s="25">
        <v>1070636</v>
      </c>
      <c r="S109" s="25">
        <v>470636</v>
      </c>
      <c r="T109" s="25">
        <v>600000</v>
      </c>
      <c r="U109" s="25">
        <v>1037103.5</v>
      </c>
      <c r="V109" s="25">
        <v>537103.5</v>
      </c>
      <c r="W109" s="25">
        <v>500000</v>
      </c>
      <c r="X109" s="53"/>
    </row>
    <row r="110" spans="1:24" ht="12.75" customHeight="1">
      <c r="A110" s="35"/>
      <c r="B110" s="36"/>
      <c r="C110" s="36"/>
      <c r="D110" s="36"/>
      <c r="E110" s="20" t="s">
        <v>4</v>
      </c>
      <c r="F110" s="20"/>
      <c r="G110" s="20"/>
      <c r="H110" s="20"/>
      <c r="I110" s="22"/>
      <c r="J110" s="22"/>
      <c r="K110" s="22"/>
      <c r="L110" s="22"/>
      <c r="M110" s="22"/>
      <c r="N110" s="22"/>
      <c r="O110" s="25">
        <f t="shared" si="9"/>
        <v>0</v>
      </c>
      <c r="P110" s="25">
        <f t="shared" si="10"/>
        <v>0</v>
      </c>
      <c r="Q110" s="25">
        <f t="shared" si="11"/>
        <v>0</v>
      </c>
      <c r="R110" s="25">
        <f t="shared" si="12"/>
        <v>0</v>
      </c>
      <c r="S110" s="25">
        <f t="shared" si="13"/>
        <v>0</v>
      </c>
      <c r="T110" s="25">
        <f t="shared" si="14"/>
        <v>0</v>
      </c>
      <c r="U110" s="25">
        <f t="shared" si="15"/>
        <v>0</v>
      </c>
      <c r="V110" s="25">
        <f t="shared" si="16"/>
        <v>0</v>
      </c>
      <c r="W110" s="25">
        <f t="shared" si="17"/>
        <v>0</v>
      </c>
      <c r="X110" s="53"/>
    </row>
    <row r="111" spans="1:256" s="6" customFormat="1" ht="28.5" customHeight="1">
      <c r="A111" s="14" t="s">
        <v>308</v>
      </c>
      <c r="B111" s="11" t="s">
        <v>306</v>
      </c>
      <c r="C111" s="11" t="s">
        <v>177</v>
      </c>
      <c r="D111" s="11" t="s">
        <v>174</v>
      </c>
      <c r="E111" s="38" t="s">
        <v>309</v>
      </c>
      <c r="F111" s="38"/>
      <c r="G111" s="38"/>
      <c r="H111" s="38"/>
      <c r="I111" s="22">
        <v>399730.2</v>
      </c>
      <c r="J111" s="22">
        <v>249730.2</v>
      </c>
      <c r="K111" s="22">
        <v>150000</v>
      </c>
      <c r="L111" s="22">
        <v>769455.8</v>
      </c>
      <c r="M111" s="22">
        <v>269455.8</v>
      </c>
      <c r="N111" s="22">
        <v>500000</v>
      </c>
      <c r="O111" s="25">
        <f t="shared" si="9"/>
        <v>369725.60000000003</v>
      </c>
      <c r="P111" s="25">
        <f t="shared" si="10"/>
        <v>19725.599999999977</v>
      </c>
      <c r="Q111" s="25">
        <f t="shared" si="11"/>
        <v>350000</v>
      </c>
      <c r="R111" s="25">
        <v>880000</v>
      </c>
      <c r="S111" s="25">
        <v>280000</v>
      </c>
      <c r="T111" s="25">
        <v>600000</v>
      </c>
      <c r="U111" s="25">
        <v>836467.1</v>
      </c>
      <c r="V111" s="25">
        <v>336467.1</v>
      </c>
      <c r="W111" s="25">
        <v>500000</v>
      </c>
      <c r="X111" s="53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/>
      <c r="IP111" s="8"/>
      <c r="IQ111" s="8"/>
      <c r="IR111" s="8"/>
      <c r="IS111" s="8"/>
      <c r="IT111" s="8"/>
      <c r="IU111" s="8"/>
      <c r="IV111" s="8"/>
    </row>
    <row r="112" spans="1:24" ht="12.75" customHeight="1">
      <c r="A112" s="35"/>
      <c r="B112" s="36"/>
      <c r="C112" s="36"/>
      <c r="D112" s="36"/>
      <c r="E112" s="20" t="s">
        <v>179</v>
      </c>
      <c r="F112" s="20"/>
      <c r="G112" s="20"/>
      <c r="H112" s="20"/>
      <c r="I112" s="22"/>
      <c r="J112" s="22"/>
      <c r="K112" s="22"/>
      <c r="L112" s="22"/>
      <c r="M112" s="22"/>
      <c r="N112" s="22"/>
      <c r="O112" s="25">
        <f t="shared" si="9"/>
        <v>0</v>
      </c>
      <c r="P112" s="25">
        <f t="shared" si="10"/>
        <v>0</v>
      </c>
      <c r="Q112" s="25">
        <f t="shared" si="11"/>
        <v>0</v>
      </c>
      <c r="R112" s="25">
        <f t="shared" si="12"/>
        <v>0</v>
      </c>
      <c r="S112" s="25">
        <f t="shared" si="13"/>
        <v>0</v>
      </c>
      <c r="T112" s="25">
        <f t="shared" si="14"/>
        <v>0</v>
      </c>
      <c r="U112" s="25">
        <f t="shared" si="15"/>
        <v>0</v>
      </c>
      <c r="V112" s="25">
        <f t="shared" si="16"/>
        <v>0</v>
      </c>
      <c r="W112" s="25">
        <f t="shared" si="17"/>
        <v>0</v>
      </c>
      <c r="X112" s="53"/>
    </row>
    <row r="113" spans="1:24" ht="12.75" customHeight="1">
      <c r="A113" s="35" t="s">
        <v>310</v>
      </c>
      <c r="B113" s="36" t="s">
        <v>306</v>
      </c>
      <c r="C113" s="36" t="s">
        <v>177</v>
      </c>
      <c r="D113" s="36" t="s">
        <v>177</v>
      </c>
      <c r="E113" s="20" t="s">
        <v>311</v>
      </c>
      <c r="F113" s="20"/>
      <c r="G113" s="20"/>
      <c r="H113" s="20"/>
      <c r="I113" s="22">
        <v>399730.2</v>
      </c>
      <c r="J113" s="22">
        <v>249730.2</v>
      </c>
      <c r="K113" s="22">
        <v>150000</v>
      </c>
      <c r="L113" s="22">
        <v>769455.8</v>
      </c>
      <c r="M113" s="22">
        <v>269455.8</v>
      </c>
      <c r="N113" s="22">
        <v>500000</v>
      </c>
      <c r="O113" s="25">
        <f t="shared" si="9"/>
        <v>369725.60000000003</v>
      </c>
      <c r="P113" s="25">
        <f t="shared" si="10"/>
        <v>19725.599999999977</v>
      </c>
      <c r="Q113" s="25">
        <f t="shared" si="11"/>
        <v>350000</v>
      </c>
      <c r="R113" s="25">
        <v>880000</v>
      </c>
      <c r="S113" s="25">
        <v>280000</v>
      </c>
      <c r="T113" s="25">
        <v>600000</v>
      </c>
      <c r="U113" s="25">
        <v>836467.1</v>
      </c>
      <c r="V113" s="25">
        <v>336467.1</v>
      </c>
      <c r="W113" s="25">
        <v>500000</v>
      </c>
      <c r="X113" s="53"/>
    </row>
    <row r="114" spans="1:24" ht="12.75" customHeight="1">
      <c r="A114" s="35" t="s">
        <v>312</v>
      </c>
      <c r="B114" s="36" t="s">
        <v>306</v>
      </c>
      <c r="C114" s="36" t="s">
        <v>177</v>
      </c>
      <c r="D114" s="36" t="s">
        <v>201</v>
      </c>
      <c r="E114" s="20" t="s">
        <v>313</v>
      </c>
      <c r="F114" s="20"/>
      <c r="G114" s="20"/>
      <c r="H114" s="20"/>
      <c r="I114" s="22"/>
      <c r="J114" s="22"/>
      <c r="K114" s="22"/>
      <c r="L114" s="22"/>
      <c r="M114" s="22"/>
      <c r="N114" s="22"/>
      <c r="O114" s="25">
        <f t="shared" si="9"/>
        <v>0</v>
      </c>
      <c r="P114" s="25">
        <f t="shared" si="10"/>
        <v>0</v>
      </c>
      <c r="Q114" s="25">
        <f t="shared" si="11"/>
        <v>0</v>
      </c>
      <c r="R114" s="25">
        <f t="shared" si="12"/>
        <v>0</v>
      </c>
      <c r="S114" s="25">
        <f t="shared" si="13"/>
        <v>0</v>
      </c>
      <c r="T114" s="25">
        <f t="shared" si="14"/>
        <v>0</v>
      </c>
      <c r="U114" s="25">
        <f t="shared" si="15"/>
        <v>0</v>
      </c>
      <c r="V114" s="25">
        <f t="shared" si="16"/>
        <v>0</v>
      </c>
      <c r="W114" s="25">
        <f t="shared" si="17"/>
        <v>0</v>
      </c>
      <c r="X114" s="53"/>
    </row>
    <row r="115" spans="1:256" s="6" customFormat="1" ht="28.5" customHeight="1">
      <c r="A115" s="14" t="s">
        <v>314</v>
      </c>
      <c r="B115" s="11" t="s">
        <v>306</v>
      </c>
      <c r="C115" s="11" t="s">
        <v>201</v>
      </c>
      <c r="D115" s="11" t="s">
        <v>174</v>
      </c>
      <c r="E115" s="38" t="s">
        <v>315</v>
      </c>
      <c r="F115" s="38"/>
      <c r="G115" s="38"/>
      <c r="H115" s="38"/>
      <c r="I115" s="25"/>
      <c r="J115" s="25"/>
      <c r="K115" s="25"/>
      <c r="L115" s="25"/>
      <c r="M115" s="25"/>
      <c r="N115" s="25"/>
      <c r="O115" s="25">
        <f t="shared" si="9"/>
        <v>0</v>
      </c>
      <c r="P115" s="25">
        <f t="shared" si="10"/>
        <v>0</v>
      </c>
      <c r="Q115" s="25">
        <f t="shared" si="11"/>
        <v>0</v>
      </c>
      <c r="R115" s="25">
        <f t="shared" si="12"/>
        <v>0</v>
      </c>
      <c r="S115" s="25">
        <f t="shared" si="13"/>
        <v>0</v>
      </c>
      <c r="T115" s="25">
        <f t="shared" si="14"/>
        <v>0</v>
      </c>
      <c r="U115" s="25">
        <f t="shared" si="15"/>
        <v>0</v>
      </c>
      <c r="V115" s="25">
        <f t="shared" si="16"/>
        <v>0</v>
      </c>
      <c r="W115" s="25">
        <f t="shared" si="17"/>
        <v>0</v>
      </c>
      <c r="X115" s="53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  <c r="II115" s="8"/>
      <c r="IJ115" s="8"/>
      <c r="IK115" s="8"/>
      <c r="IL115" s="8"/>
      <c r="IM115" s="8"/>
      <c r="IN115" s="8"/>
      <c r="IO115" s="8"/>
      <c r="IP115" s="8"/>
      <c r="IQ115" s="8"/>
      <c r="IR115" s="8"/>
      <c r="IS115" s="8"/>
      <c r="IT115" s="8"/>
      <c r="IU115" s="8"/>
      <c r="IV115" s="8"/>
    </row>
    <row r="116" spans="1:24" ht="12.75" customHeight="1">
      <c r="A116" s="35"/>
      <c r="B116" s="36"/>
      <c r="C116" s="36"/>
      <c r="D116" s="36"/>
      <c r="E116" s="20" t="s">
        <v>179</v>
      </c>
      <c r="F116" s="20"/>
      <c r="G116" s="20"/>
      <c r="H116" s="20"/>
      <c r="I116" s="22"/>
      <c r="J116" s="22"/>
      <c r="K116" s="22"/>
      <c r="L116" s="22"/>
      <c r="M116" s="22"/>
      <c r="N116" s="22"/>
      <c r="O116" s="25">
        <f t="shared" si="9"/>
        <v>0</v>
      </c>
      <c r="P116" s="25">
        <f t="shared" si="10"/>
        <v>0</v>
      </c>
      <c r="Q116" s="25">
        <f t="shared" si="11"/>
        <v>0</v>
      </c>
      <c r="R116" s="25">
        <f t="shared" si="12"/>
        <v>0</v>
      </c>
      <c r="S116" s="25">
        <f t="shared" si="13"/>
        <v>0</v>
      </c>
      <c r="T116" s="25">
        <f t="shared" si="14"/>
        <v>0</v>
      </c>
      <c r="U116" s="25">
        <f t="shared" si="15"/>
        <v>0</v>
      </c>
      <c r="V116" s="25">
        <f t="shared" si="16"/>
        <v>0</v>
      </c>
      <c r="W116" s="25">
        <f t="shared" si="17"/>
        <v>0</v>
      </c>
      <c r="X116" s="53"/>
    </row>
    <row r="117" spans="1:24" ht="12.75" customHeight="1">
      <c r="A117" s="35" t="s">
        <v>316</v>
      </c>
      <c r="B117" s="36" t="s">
        <v>306</v>
      </c>
      <c r="C117" s="36" t="s">
        <v>201</v>
      </c>
      <c r="D117" s="36" t="s">
        <v>177</v>
      </c>
      <c r="E117" s="20" t="s">
        <v>317</v>
      </c>
      <c r="F117" s="20"/>
      <c r="G117" s="20"/>
      <c r="H117" s="20"/>
      <c r="I117" s="22"/>
      <c r="J117" s="22"/>
      <c r="K117" s="22"/>
      <c r="L117" s="22"/>
      <c r="M117" s="22"/>
      <c r="N117" s="22"/>
      <c r="O117" s="25">
        <f t="shared" si="9"/>
        <v>0</v>
      </c>
      <c r="P117" s="25">
        <f t="shared" si="10"/>
        <v>0</v>
      </c>
      <c r="Q117" s="25">
        <f t="shared" si="11"/>
        <v>0</v>
      </c>
      <c r="R117" s="25">
        <f t="shared" si="12"/>
        <v>0</v>
      </c>
      <c r="S117" s="25">
        <f t="shared" si="13"/>
        <v>0</v>
      </c>
      <c r="T117" s="25">
        <f t="shared" si="14"/>
        <v>0</v>
      </c>
      <c r="U117" s="25">
        <f t="shared" si="15"/>
        <v>0</v>
      </c>
      <c r="V117" s="25">
        <f t="shared" si="16"/>
        <v>0</v>
      </c>
      <c r="W117" s="25">
        <f t="shared" si="17"/>
        <v>0</v>
      </c>
      <c r="X117" s="53"/>
    </row>
    <row r="118" spans="1:24" ht="12.75" customHeight="1">
      <c r="A118" s="35" t="s">
        <v>318</v>
      </c>
      <c r="B118" s="36" t="s">
        <v>306</v>
      </c>
      <c r="C118" s="36" t="s">
        <v>201</v>
      </c>
      <c r="D118" s="36" t="s">
        <v>201</v>
      </c>
      <c r="E118" s="20" t="s">
        <v>319</v>
      </c>
      <c r="F118" s="20"/>
      <c r="G118" s="20"/>
      <c r="H118" s="20"/>
      <c r="I118" s="22"/>
      <c r="J118" s="22"/>
      <c r="K118" s="22"/>
      <c r="L118" s="22"/>
      <c r="M118" s="22"/>
      <c r="N118" s="22"/>
      <c r="O118" s="25">
        <f t="shared" si="9"/>
        <v>0</v>
      </c>
      <c r="P118" s="25">
        <f t="shared" si="10"/>
        <v>0</v>
      </c>
      <c r="Q118" s="25">
        <f t="shared" si="11"/>
        <v>0</v>
      </c>
      <c r="R118" s="25">
        <f t="shared" si="12"/>
        <v>0</v>
      </c>
      <c r="S118" s="25">
        <f t="shared" si="13"/>
        <v>0</v>
      </c>
      <c r="T118" s="25">
        <f t="shared" si="14"/>
        <v>0</v>
      </c>
      <c r="U118" s="25">
        <f t="shared" si="15"/>
        <v>0</v>
      </c>
      <c r="V118" s="25">
        <f t="shared" si="16"/>
        <v>0</v>
      </c>
      <c r="W118" s="25">
        <f t="shared" si="17"/>
        <v>0</v>
      </c>
      <c r="X118" s="53"/>
    </row>
    <row r="119" spans="1:256" s="6" customFormat="1" ht="28.5" customHeight="1">
      <c r="A119" s="14" t="s">
        <v>320</v>
      </c>
      <c r="B119" s="11" t="s">
        <v>306</v>
      </c>
      <c r="C119" s="11" t="s">
        <v>190</v>
      </c>
      <c r="D119" s="11" t="s">
        <v>174</v>
      </c>
      <c r="E119" s="38" t="s">
        <v>321</v>
      </c>
      <c r="F119" s="38"/>
      <c r="G119" s="38"/>
      <c r="H119" s="38"/>
      <c r="I119" s="25">
        <v>173963.4</v>
      </c>
      <c r="J119" s="25">
        <v>173963.4</v>
      </c>
      <c r="K119" s="25"/>
      <c r="L119" s="25">
        <v>181636</v>
      </c>
      <c r="M119" s="25">
        <v>181636</v>
      </c>
      <c r="N119" s="25"/>
      <c r="O119" s="25">
        <f t="shared" si="9"/>
        <v>7672.600000000006</v>
      </c>
      <c r="P119" s="25">
        <f t="shared" si="10"/>
        <v>7672.600000000006</v>
      </c>
      <c r="Q119" s="25">
        <f t="shared" si="11"/>
        <v>0</v>
      </c>
      <c r="R119" s="25">
        <v>190636</v>
      </c>
      <c r="S119" s="25">
        <v>190636</v>
      </c>
      <c r="T119" s="25">
        <f t="shared" si="14"/>
        <v>0</v>
      </c>
      <c r="U119" s="25">
        <v>200636.4</v>
      </c>
      <c r="V119" s="25">
        <v>200636.4</v>
      </c>
      <c r="W119" s="25">
        <f t="shared" si="17"/>
        <v>0</v>
      </c>
      <c r="X119" s="53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  <c r="II119" s="8"/>
      <c r="IJ119" s="8"/>
      <c r="IK119" s="8"/>
      <c r="IL119" s="8"/>
      <c r="IM119" s="8"/>
      <c r="IN119" s="8"/>
      <c r="IO119" s="8"/>
      <c r="IP119" s="8"/>
      <c r="IQ119" s="8"/>
      <c r="IR119" s="8"/>
      <c r="IS119" s="8"/>
      <c r="IT119" s="8"/>
      <c r="IU119" s="8"/>
      <c r="IV119" s="8"/>
    </row>
    <row r="120" spans="1:24" ht="12.75" customHeight="1">
      <c r="A120" s="35"/>
      <c r="B120" s="36"/>
      <c r="C120" s="36"/>
      <c r="D120" s="36"/>
      <c r="E120" s="20" t="s">
        <v>179</v>
      </c>
      <c r="F120" s="20"/>
      <c r="G120" s="20"/>
      <c r="H120" s="20"/>
      <c r="I120" s="22"/>
      <c r="J120" s="22"/>
      <c r="K120" s="22"/>
      <c r="L120" s="22"/>
      <c r="M120" s="22"/>
      <c r="N120" s="22"/>
      <c r="O120" s="25">
        <f t="shared" si="9"/>
        <v>0</v>
      </c>
      <c r="P120" s="25">
        <f t="shared" si="10"/>
        <v>0</v>
      </c>
      <c r="Q120" s="25">
        <f t="shared" si="11"/>
        <v>0</v>
      </c>
      <c r="R120" s="25">
        <f t="shared" si="12"/>
        <v>0</v>
      </c>
      <c r="S120" s="25">
        <f t="shared" si="13"/>
        <v>0</v>
      </c>
      <c r="T120" s="25">
        <f t="shared" si="14"/>
        <v>0</v>
      </c>
      <c r="U120" s="25">
        <f t="shared" si="15"/>
        <v>0</v>
      </c>
      <c r="V120" s="25">
        <f t="shared" si="16"/>
        <v>0</v>
      </c>
      <c r="W120" s="25">
        <f t="shared" si="17"/>
        <v>0</v>
      </c>
      <c r="X120" s="53"/>
    </row>
    <row r="121" spans="1:24" ht="12.75" customHeight="1">
      <c r="A121" s="35" t="s">
        <v>322</v>
      </c>
      <c r="B121" s="36" t="s">
        <v>306</v>
      </c>
      <c r="C121" s="36" t="s">
        <v>190</v>
      </c>
      <c r="D121" s="36" t="s">
        <v>177</v>
      </c>
      <c r="E121" s="20" t="s">
        <v>323</v>
      </c>
      <c r="F121" s="20"/>
      <c r="G121" s="20"/>
      <c r="H121" s="20"/>
      <c r="I121" s="25">
        <v>173963.4</v>
      </c>
      <c r="J121" s="25">
        <v>173963.4</v>
      </c>
      <c r="K121" s="22"/>
      <c r="L121" s="25">
        <v>181636</v>
      </c>
      <c r="M121" s="25">
        <v>181636</v>
      </c>
      <c r="N121" s="22"/>
      <c r="O121" s="25">
        <f t="shared" si="9"/>
        <v>7672.600000000006</v>
      </c>
      <c r="P121" s="25">
        <f t="shared" si="10"/>
        <v>7672.600000000006</v>
      </c>
      <c r="Q121" s="25">
        <f t="shared" si="11"/>
        <v>0</v>
      </c>
      <c r="R121" s="25">
        <v>190636</v>
      </c>
      <c r="S121" s="25">
        <v>190636</v>
      </c>
      <c r="T121" s="25">
        <f t="shared" si="14"/>
        <v>0</v>
      </c>
      <c r="U121" s="25">
        <v>200636.4</v>
      </c>
      <c r="V121" s="25">
        <v>200636.4</v>
      </c>
      <c r="W121" s="25">
        <f t="shared" si="17"/>
        <v>0</v>
      </c>
      <c r="X121" s="53"/>
    </row>
    <row r="122" spans="1:256" s="6" customFormat="1" ht="28.5" customHeight="1">
      <c r="A122" s="14" t="s">
        <v>324</v>
      </c>
      <c r="B122" s="11" t="s">
        <v>306</v>
      </c>
      <c r="C122" s="11" t="s">
        <v>194</v>
      </c>
      <c r="D122" s="11" t="s">
        <v>174</v>
      </c>
      <c r="E122" s="38" t="s">
        <v>325</v>
      </c>
      <c r="F122" s="38"/>
      <c r="G122" s="38"/>
      <c r="H122" s="38"/>
      <c r="I122" s="25"/>
      <c r="J122" s="25"/>
      <c r="K122" s="25"/>
      <c r="L122" s="25"/>
      <c r="M122" s="25"/>
      <c r="N122" s="25"/>
      <c r="O122" s="25">
        <f t="shared" si="9"/>
        <v>0</v>
      </c>
      <c r="P122" s="25">
        <f t="shared" si="10"/>
        <v>0</v>
      </c>
      <c r="Q122" s="25">
        <f t="shared" si="11"/>
        <v>0</v>
      </c>
      <c r="R122" s="25">
        <f t="shared" si="12"/>
        <v>0</v>
      </c>
      <c r="S122" s="25">
        <f t="shared" si="13"/>
        <v>0</v>
      </c>
      <c r="T122" s="25">
        <f t="shared" si="14"/>
        <v>0</v>
      </c>
      <c r="U122" s="25">
        <f t="shared" si="15"/>
        <v>0</v>
      </c>
      <c r="V122" s="25">
        <f t="shared" si="16"/>
        <v>0</v>
      </c>
      <c r="W122" s="25">
        <f t="shared" si="17"/>
        <v>0</v>
      </c>
      <c r="X122" s="53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  <c r="ID122" s="8"/>
      <c r="IE122" s="8"/>
      <c r="IF122" s="8"/>
      <c r="IG122" s="8"/>
      <c r="IH122" s="8"/>
      <c r="II122" s="8"/>
      <c r="IJ122" s="8"/>
      <c r="IK122" s="8"/>
      <c r="IL122" s="8"/>
      <c r="IM122" s="8"/>
      <c r="IN122" s="8"/>
      <c r="IO122" s="8"/>
      <c r="IP122" s="8"/>
      <c r="IQ122" s="8"/>
      <c r="IR122" s="8"/>
      <c r="IS122" s="8"/>
      <c r="IT122" s="8"/>
      <c r="IU122" s="8"/>
      <c r="IV122" s="8"/>
    </row>
    <row r="123" spans="1:24" ht="12.75" customHeight="1">
      <c r="A123" s="35"/>
      <c r="B123" s="36"/>
      <c r="C123" s="36"/>
      <c r="D123" s="36"/>
      <c r="E123" s="20" t="s">
        <v>179</v>
      </c>
      <c r="F123" s="20"/>
      <c r="G123" s="20"/>
      <c r="H123" s="20"/>
      <c r="I123" s="22"/>
      <c r="J123" s="22"/>
      <c r="K123" s="22"/>
      <c r="L123" s="22"/>
      <c r="M123" s="22"/>
      <c r="N123" s="22"/>
      <c r="O123" s="25">
        <f t="shared" si="9"/>
        <v>0</v>
      </c>
      <c r="P123" s="25">
        <f t="shared" si="10"/>
        <v>0</v>
      </c>
      <c r="Q123" s="25">
        <f t="shared" si="11"/>
        <v>0</v>
      </c>
      <c r="R123" s="25">
        <f t="shared" si="12"/>
        <v>0</v>
      </c>
      <c r="S123" s="25">
        <f t="shared" si="13"/>
        <v>0</v>
      </c>
      <c r="T123" s="25">
        <f t="shared" si="14"/>
        <v>0</v>
      </c>
      <c r="U123" s="25">
        <f t="shared" si="15"/>
        <v>0</v>
      </c>
      <c r="V123" s="25">
        <f t="shared" si="16"/>
        <v>0</v>
      </c>
      <c r="W123" s="25">
        <f t="shared" si="17"/>
        <v>0</v>
      </c>
      <c r="X123" s="53"/>
    </row>
    <row r="124" spans="1:24" ht="12.75" customHeight="1">
      <c r="A124" s="35" t="s">
        <v>326</v>
      </c>
      <c r="B124" s="36" t="s">
        <v>306</v>
      </c>
      <c r="C124" s="36" t="s">
        <v>194</v>
      </c>
      <c r="D124" s="36" t="s">
        <v>177</v>
      </c>
      <c r="E124" s="20" t="s">
        <v>325</v>
      </c>
      <c r="F124" s="20"/>
      <c r="G124" s="20"/>
      <c r="H124" s="20"/>
      <c r="I124" s="22"/>
      <c r="J124" s="22"/>
      <c r="K124" s="22"/>
      <c r="L124" s="22"/>
      <c r="M124" s="22"/>
      <c r="N124" s="22"/>
      <c r="O124" s="25">
        <f t="shared" si="9"/>
        <v>0</v>
      </c>
      <c r="P124" s="25">
        <f t="shared" si="10"/>
        <v>0</v>
      </c>
      <c r="Q124" s="25">
        <f t="shared" si="11"/>
        <v>0</v>
      </c>
      <c r="R124" s="25">
        <f t="shared" si="12"/>
        <v>0</v>
      </c>
      <c r="S124" s="25">
        <f t="shared" si="13"/>
        <v>0</v>
      </c>
      <c r="T124" s="25">
        <f t="shared" si="14"/>
        <v>0</v>
      </c>
      <c r="U124" s="25">
        <f t="shared" si="15"/>
        <v>0</v>
      </c>
      <c r="V124" s="25">
        <f t="shared" si="16"/>
        <v>0</v>
      </c>
      <c r="W124" s="25">
        <f t="shared" si="17"/>
        <v>0</v>
      </c>
      <c r="X124" s="53"/>
    </row>
    <row r="125" spans="1:24" ht="12.75" customHeight="1">
      <c r="A125" s="35" t="s">
        <v>327</v>
      </c>
      <c r="B125" s="36" t="s">
        <v>328</v>
      </c>
      <c r="C125" s="36" t="s">
        <v>174</v>
      </c>
      <c r="D125" s="36" t="s">
        <v>174</v>
      </c>
      <c r="E125" s="37" t="s">
        <v>329</v>
      </c>
      <c r="F125" s="37"/>
      <c r="G125" s="37"/>
      <c r="H125" s="37"/>
      <c r="I125" s="22">
        <v>14400</v>
      </c>
      <c r="J125" s="22">
        <v>14400</v>
      </c>
      <c r="K125" s="22"/>
      <c r="L125" s="22">
        <v>48800</v>
      </c>
      <c r="M125" s="22">
        <v>48800</v>
      </c>
      <c r="N125" s="22"/>
      <c r="O125" s="25">
        <f t="shared" si="9"/>
        <v>34400</v>
      </c>
      <c r="P125" s="25">
        <f t="shared" si="10"/>
        <v>34400</v>
      </c>
      <c r="Q125" s="25">
        <f t="shared" si="11"/>
        <v>0</v>
      </c>
      <c r="R125" s="25">
        <v>39400</v>
      </c>
      <c r="S125" s="25">
        <v>39400</v>
      </c>
      <c r="T125" s="25">
        <f t="shared" si="14"/>
        <v>0</v>
      </c>
      <c r="U125" s="25">
        <v>39400</v>
      </c>
      <c r="V125" s="25">
        <v>39400</v>
      </c>
      <c r="W125" s="25">
        <f t="shared" si="17"/>
        <v>0</v>
      </c>
      <c r="X125" s="53"/>
    </row>
    <row r="126" spans="1:24" ht="12.75" customHeight="1">
      <c r="A126" s="35"/>
      <c r="B126" s="36"/>
      <c r="C126" s="36"/>
      <c r="D126" s="36"/>
      <c r="E126" s="20" t="s">
        <v>4</v>
      </c>
      <c r="F126" s="20"/>
      <c r="G126" s="20"/>
      <c r="H126" s="20"/>
      <c r="I126" s="22"/>
      <c r="J126" s="22"/>
      <c r="K126" s="22"/>
      <c r="L126" s="22"/>
      <c r="M126" s="22"/>
      <c r="N126" s="22"/>
      <c r="O126" s="25">
        <f t="shared" si="9"/>
        <v>0</v>
      </c>
      <c r="P126" s="25">
        <f t="shared" si="10"/>
        <v>0</v>
      </c>
      <c r="Q126" s="25">
        <f t="shared" si="11"/>
        <v>0</v>
      </c>
      <c r="R126" s="25">
        <f t="shared" si="12"/>
        <v>0</v>
      </c>
      <c r="S126" s="25">
        <f t="shared" si="13"/>
        <v>0</v>
      </c>
      <c r="T126" s="25">
        <f t="shared" si="14"/>
        <v>0</v>
      </c>
      <c r="U126" s="25">
        <f t="shared" si="15"/>
        <v>0</v>
      </c>
      <c r="V126" s="25">
        <f t="shared" si="16"/>
        <v>0</v>
      </c>
      <c r="W126" s="25">
        <f t="shared" si="17"/>
        <v>0</v>
      </c>
      <c r="X126" s="53"/>
    </row>
    <row r="127" spans="1:256" s="6" customFormat="1" ht="28.5" customHeight="1">
      <c r="A127" s="14" t="s">
        <v>330</v>
      </c>
      <c r="B127" s="11" t="s">
        <v>328</v>
      </c>
      <c r="C127" s="11" t="s">
        <v>183</v>
      </c>
      <c r="D127" s="11" t="s">
        <v>174</v>
      </c>
      <c r="E127" s="38" t="s">
        <v>331</v>
      </c>
      <c r="F127" s="38"/>
      <c r="G127" s="38"/>
      <c r="H127" s="38"/>
      <c r="I127" s="25"/>
      <c r="J127" s="25"/>
      <c r="K127" s="25"/>
      <c r="L127" s="25"/>
      <c r="M127" s="25"/>
      <c r="N127" s="25"/>
      <c r="O127" s="25">
        <f t="shared" si="9"/>
        <v>0</v>
      </c>
      <c r="P127" s="25">
        <f t="shared" si="10"/>
        <v>0</v>
      </c>
      <c r="Q127" s="25">
        <f t="shared" si="11"/>
        <v>0</v>
      </c>
      <c r="R127" s="25">
        <f t="shared" si="12"/>
        <v>0</v>
      </c>
      <c r="S127" s="25">
        <f t="shared" si="13"/>
        <v>0</v>
      </c>
      <c r="T127" s="25">
        <f t="shared" si="14"/>
        <v>0</v>
      </c>
      <c r="U127" s="25">
        <f t="shared" si="15"/>
        <v>0</v>
      </c>
      <c r="V127" s="25">
        <f t="shared" si="16"/>
        <v>0</v>
      </c>
      <c r="W127" s="25">
        <f t="shared" si="17"/>
        <v>0</v>
      </c>
      <c r="X127" s="53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  <c r="HU127" s="8"/>
      <c r="HV127" s="8"/>
      <c r="HW127" s="8"/>
      <c r="HX127" s="8"/>
      <c r="HY127" s="8"/>
      <c r="HZ127" s="8"/>
      <c r="IA127" s="8"/>
      <c r="IB127" s="8"/>
      <c r="IC127" s="8"/>
      <c r="ID127" s="8"/>
      <c r="IE127" s="8"/>
      <c r="IF127" s="8"/>
      <c r="IG127" s="8"/>
      <c r="IH127" s="8"/>
      <c r="II127" s="8"/>
      <c r="IJ127" s="8"/>
      <c r="IK127" s="8"/>
      <c r="IL127" s="8"/>
      <c r="IM127" s="8"/>
      <c r="IN127" s="8"/>
      <c r="IO127" s="8"/>
      <c r="IP127" s="8"/>
      <c r="IQ127" s="8"/>
      <c r="IR127" s="8"/>
      <c r="IS127" s="8"/>
      <c r="IT127" s="8"/>
      <c r="IU127" s="8"/>
      <c r="IV127" s="8"/>
    </row>
    <row r="128" spans="1:24" ht="12.75" customHeight="1">
      <c r="A128" s="35"/>
      <c r="B128" s="36"/>
      <c r="C128" s="36"/>
      <c r="D128" s="36"/>
      <c r="E128" s="20" t="s">
        <v>179</v>
      </c>
      <c r="F128" s="20"/>
      <c r="G128" s="20"/>
      <c r="H128" s="20"/>
      <c r="I128" s="22"/>
      <c r="J128" s="22"/>
      <c r="K128" s="22"/>
      <c r="L128" s="22"/>
      <c r="M128" s="22"/>
      <c r="N128" s="22"/>
      <c r="O128" s="25">
        <f t="shared" si="9"/>
        <v>0</v>
      </c>
      <c r="P128" s="25">
        <f t="shared" si="10"/>
        <v>0</v>
      </c>
      <c r="Q128" s="25">
        <f t="shared" si="11"/>
        <v>0</v>
      </c>
      <c r="R128" s="25">
        <f t="shared" si="12"/>
        <v>0</v>
      </c>
      <c r="S128" s="25">
        <f t="shared" si="13"/>
        <v>0</v>
      </c>
      <c r="T128" s="25">
        <f t="shared" si="14"/>
        <v>0</v>
      </c>
      <c r="U128" s="25">
        <f t="shared" si="15"/>
        <v>0</v>
      </c>
      <c r="V128" s="25">
        <f t="shared" si="16"/>
        <v>0</v>
      </c>
      <c r="W128" s="25">
        <f t="shared" si="17"/>
        <v>0</v>
      </c>
      <c r="X128" s="53"/>
    </row>
    <row r="129" spans="1:24" ht="12.75" customHeight="1">
      <c r="A129" s="35" t="s">
        <v>332</v>
      </c>
      <c r="B129" s="36" t="s">
        <v>328</v>
      </c>
      <c r="C129" s="36" t="s">
        <v>183</v>
      </c>
      <c r="D129" s="36" t="s">
        <v>177</v>
      </c>
      <c r="E129" s="20" t="s">
        <v>331</v>
      </c>
      <c r="F129" s="20"/>
      <c r="G129" s="20"/>
      <c r="H129" s="20"/>
      <c r="I129" s="22"/>
      <c r="J129" s="22"/>
      <c r="K129" s="22"/>
      <c r="L129" s="22"/>
      <c r="M129" s="22"/>
      <c r="N129" s="22"/>
      <c r="O129" s="25">
        <f t="shared" si="9"/>
        <v>0</v>
      </c>
      <c r="P129" s="25">
        <f t="shared" si="10"/>
        <v>0</v>
      </c>
      <c r="Q129" s="25">
        <f t="shared" si="11"/>
        <v>0</v>
      </c>
      <c r="R129" s="25">
        <f t="shared" si="12"/>
        <v>0</v>
      </c>
      <c r="S129" s="25">
        <f t="shared" si="13"/>
        <v>0</v>
      </c>
      <c r="T129" s="25">
        <f t="shared" si="14"/>
        <v>0</v>
      </c>
      <c r="U129" s="25">
        <f t="shared" si="15"/>
        <v>0</v>
      </c>
      <c r="V129" s="25">
        <f t="shared" si="16"/>
        <v>0</v>
      </c>
      <c r="W129" s="25">
        <f t="shared" si="17"/>
        <v>0</v>
      </c>
      <c r="X129" s="53"/>
    </row>
    <row r="130" spans="1:256" s="6" customFormat="1" ht="28.5" customHeight="1">
      <c r="A130" s="14" t="s">
        <v>333</v>
      </c>
      <c r="B130" s="11" t="s">
        <v>328</v>
      </c>
      <c r="C130" s="11" t="s">
        <v>217</v>
      </c>
      <c r="D130" s="11" t="s">
        <v>174</v>
      </c>
      <c r="E130" s="38" t="s">
        <v>334</v>
      </c>
      <c r="F130" s="38"/>
      <c r="G130" s="38"/>
      <c r="H130" s="38"/>
      <c r="I130" s="25"/>
      <c r="J130" s="25"/>
      <c r="K130" s="25"/>
      <c r="L130" s="25"/>
      <c r="M130" s="25"/>
      <c r="N130" s="25"/>
      <c r="O130" s="25">
        <f t="shared" si="9"/>
        <v>0</v>
      </c>
      <c r="P130" s="25">
        <f t="shared" si="10"/>
        <v>0</v>
      </c>
      <c r="Q130" s="25">
        <f t="shared" si="11"/>
        <v>0</v>
      </c>
      <c r="R130" s="25">
        <f t="shared" si="12"/>
        <v>0</v>
      </c>
      <c r="S130" s="25">
        <f t="shared" si="13"/>
        <v>0</v>
      </c>
      <c r="T130" s="25">
        <f t="shared" si="14"/>
        <v>0</v>
      </c>
      <c r="U130" s="25">
        <f t="shared" si="15"/>
        <v>0</v>
      </c>
      <c r="V130" s="25">
        <f t="shared" si="16"/>
        <v>0</v>
      </c>
      <c r="W130" s="25">
        <f t="shared" si="17"/>
        <v>0</v>
      </c>
      <c r="X130" s="53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  <c r="HQ130" s="8"/>
      <c r="HR130" s="8"/>
      <c r="HS130" s="8"/>
      <c r="HT130" s="8"/>
      <c r="HU130" s="8"/>
      <c r="HV130" s="8"/>
      <c r="HW130" s="8"/>
      <c r="HX130" s="8"/>
      <c r="HY130" s="8"/>
      <c r="HZ130" s="8"/>
      <c r="IA130" s="8"/>
      <c r="IB130" s="8"/>
      <c r="IC130" s="8"/>
      <c r="ID130" s="8"/>
      <c r="IE130" s="8"/>
      <c r="IF130" s="8"/>
      <c r="IG130" s="8"/>
      <c r="IH130" s="8"/>
      <c r="II130" s="8"/>
      <c r="IJ130" s="8"/>
      <c r="IK130" s="8"/>
      <c r="IL130" s="8"/>
      <c r="IM130" s="8"/>
      <c r="IN130" s="8"/>
      <c r="IO130" s="8"/>
      <c r="IP130" s="8"/>
      <c r="IQ130" s="8"/>
      <c r="IR130" s="8"/>
      <c r="IS130" s="8"/>
      <c r="IT130" s="8"/>
      <c r="IU130" s="8"/>
      <c r="IV130" s="8"/>
    </row>
    <row r="131" spans="1:24" ht="12.75" customHeight="1">
      <c r="A131" s="35"/>
      <c r="B131" s="36"/>
      <c r="C131" s="36"/>
      <c r="D131" s="36"/>
      <c r="E131" s="20" t="s">
        <v>179</v>
      </c>
      <c r="F131" s="20"/>
      <c r="G131" s="20"/>
      <c r="H131" s="20"/>
      <c r="I131" s="22"/>
      <c r="J131" s="22"/>
      <c r="K131" s="22"/>
      <c r="L131" s="22"/>
      <c r="M131" s="22"/>
      <c r="N131" s="22"/>
      <c r="O131" s="25">
        <f t="shared" si="9"/>
        <v>0</v>
      </c>
      <c r="P131" s="25">
        <f t="shared" si="10"/>
        <v>0</v>
      </c>
      <c r="Q131" s="25">
        <f t="shared" si="11"/>
        <v>0</v>
      </c>
      <c r="R131" s="25">
        <f t="shared" si="12"/>
        <v>0</v>
      </c>
      <c r="S131" s="25">
        <f t="shared" si="13"/>
        <v>0</v>
      </c>
      <c r="T131" s="25">
        <f t="shared" si="14"/>
        <v>0</v>
      </c>
      <c r="U131" s="25">
        <f t="shared" si="15"/>
        <v>0</v>
      </c>
      <c r="V131" s="25">
        <f t="shared" si="16"/>
        <v>0</v>
      </c>
      <c r="W131" s="25">
        <f t="shared" si="17"/>
        <v>0</v>
      </c>
      <c r="X131" s="53"/>
    </row>
    <row r="132" spans="1:24" ht="12.75" customHeight="1">
      <c r="A132" s="35" t="s">
        <v>335</v>
      </c>
      <c r="B132" s="36" t="s">
        <v>328</v>
      </c>
      <c r="C132" s="36" t="s">
        <v>217</v>
      </c>
      <c r="D132" s="36" t="s">
        <v>177</v>
      </c>
      <c r="E132" s="20" t="s">
        <v>334</v>
      </c>
      <c r="F132" s="20"/>
      <c r="G132" s="20"/>
      <c r="H132" s="20"/>
      <c r="I132" s="22"/>
      <c r="J132" s="22"/>
      <c r="K132" s="22"/>
      <c r="L132" s="22"/>
      <c r="M132" s="22"/>
      <c r="N132" s="22"/>
      <c r="O132" s="25">
        <f t="shared" si="9"/>
        <v>0</v>
      </c>
      <c r="P132" s="25">
        <f t="shared" si="10"/>
        <v>0</v>
      </c>
      <c r="Q132" s="25">
        <f t="shared" si="11"/>
        <v>0</v>
      </c>
      <c r="R132" s="25">
        <f t="shared" si="12"/>
        <v>0</v>
      </c>
      <c r="S132" s="25">
        <f t="shared" si="13"/>
        <v>0</v>
      </c>
      <c r="T132" s="25">
        <f t="shared" si="14"/>
        <v>0</v>
      </c>
      <c r="U132" s="25">
        <f t="shared" si="15"/>
        <v>0</v>
      </c>
      <c r="V132" s="25">
        <f t="shared" si="16"/>
        <v>0</v>
      </c>
      <c r="W132" s="25">
        <f t="shared" si="17"/>
        <v>0</v>
      </c>
      <c r="X132" s="53"/>
    </row>
    <row r="133" spans="1:256" s="6" customFormat="1" ht="28.5" customHeight="1">
      <c r="A133" s="14" t="s">
        <v>336</v>
      </c>
      <c r="B133" s="11" t="s">
        <v>328</v>
      </c>
      <c r="C133" s="11" t="s">
        <v>230</v>
      </c>
      <c r="D133" s="11" t="s">
        <v>174</v>
      </c>
      <c r="E133" s="38" t="s">
        <v>337</v>
      </c>
      <c r="F133" s="38"/>
      <c r="G133" s="38"/>
      <c r="H133" s="38"/>
      <c r="I133" s="22">
        <v>14400</v>
      </c>
      <c r="J133" s="22">
        <v>14400</v>
      </c>
      <c r="K133" s="25"/>
      <c r="L133" s="22">
        <v>48800</v>
      </c>
      <c r="M133" s="22">
        <v>48800</v>
      </c>
      <c r="N133" s="25"/>
      <c r="O133" s="25">
        <f t="shared" si="9"/>
        <v>34400</v>
      </c>
      <c r="P133" s="25">
        <f t="shared" si="10"/>
        <v>34400</v>
      </c>
      <c r="Q133" s="25">
        <f t="shared" si="11"/>
        <v>0</v>
      </c>
      <c r="R133" s="25">
        <v>39400</v>
      </c>
      <c r="S133" s="25">
        <v>39400</v>
      </c>
      <c r="T133" s="25">
        <f t="shared" si="14"/>
        <v>0</v>
      </c>
      <c r="U133" s="25">
        <v>39400</v>
      </c>
      <c r="V133" s="25">
        <v>39400</v>
      </c>
      <c r="W133" s="25">
        <f t="shared" si="17"/>
        <v>0</v>
      </c>
      <c r="X133" s="53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  <c r="IC133" s="8"/>
      <c r="ID133" s="8"/>
      <c r="IE133" s="8"/>
      <c r="IF133" s="8"/>
      <c r="IG133" s="8"/>
      <c r="IH133" s="8"/>
      <c r="II133" s="8"/>
      <c r="IJ133" s="8"/>
      <c r="IK133" s="8"/>
      <c r="IL133" s="8"/>
      <c r="IM133" s="8"/>
      <c r="IN133" s="8"/>
      <c r="IO133" s="8"/>
      <c r="IP133" s="8"/>
      <c r="IQ133" s="8"/>
      <c r="IR133" s="8"/>
      <c r="IS133" s="8"/>
      <c r="IT133" s="8"/>
      <c r="IU133" s="8"/>
      <c r="IV133" s="8"/>
    </row>
    <row r="134" spans="1:24" ht="12.75" customHeight="1">
      <c r="A134" s="35"/>
      <c r="B134" s="36"/>
      <c r="C134" s="36"/>
      <c r="D134" s="36"/>
      <c r="E134" s="20" t="s">
        <v>179</v>
      </c>
      <c r="F134" s="20"/>
      <c r="G134" s="20"/>
      <c r="H134" s="20"/>
      <c r="I134" s="22"/>
      <c r="J134" s="22"/>
      <c r="K134" s="22"/>
      <c r="L134" s="22"/>
      <c r="M134" s="22"/>
      <c r="N134" s="22"/>
      <c r="O134" s="25">
        <f t="shared" si="9"/>
        <v>0</v>
      </c>
      <c r="P134" s="25">
        <f t="shared" si="10"/>
        <v>0</v>
      </c>
      <c r="Q134" s="25">
        <f t="shared" si="11"/>
        <v>0</v>
      </c>
      <c r="R134" s="25">
        <f t="shared" si="12"/>
        <v>0</v>
      </c>
      <c r="S134" s="25">
        <f t="shared" si="13"/>
        <v>0</v>
      </c>
      <c r="T134" s="25">
        <f t="shared" si="14"/>
        <v>0</v>
      </c>
      <c r="U134" s="25">
        <f t="shared" si="15"/>
        <v>0</v>
      </c>
      <c r="V134" s="25">
        <f t="shared" si="16"/>
        <v>0</v>
      </c>
      <c r="W134" s="25">
        <f t="shared" si="17"/>
        <v>0</v>
      </c>
      <c r="X134" s="53"/>
    </row>
    <row r="135" spans="1:24" ht="12.75" customHeight="1">
      <c r="A135" s="35" t="s">
        <v>338</v>
      </c>
      <c r="B135" s="36" t="s">
        <v>328</v>
      </c>
      <c r="C135" s="36" t="s">
        <v>230</v>
      </c>
      <c r="D135" s="36" t="s">
        <v>177</v>
      </c>
      <c r="E135" s="20" t="s">
        <v>337</v>
      </c>
      <c r="F135" s="20"/>
      <c r="G135" s="20"/>
      <c r="H135" s="20"/>
      <c r="I135" s="22">
        <v>14400</v>
      </c>
      <c r="J135" s="22">
        <v>14400</v>
      </c>
      <c r="K135" s="22"/>
      <c r="L135" s="22">
        <v>48800</v>
      </c>
      <c r="M135" s="22">
        <v>48800</v>
      </c>
      <c r="N135" s="22"/>
      <c r="O135" s="25">
        <f t="shared" si="9"/>
        <v>34400</v>
      </c>
      <c r="P135" s="25">
        <f t="shared" si="10"/>
        <v>34400</v>
      </c>
      <c r="Q135" s="25">
        <f t="shared" si="11"/>
        <v>0</v>
      </c>
      <c r="R135" s="25">
        <v>39400</v>
      </c>
      <c r="S135" s="25">
        <v>39400</v>
      </c>
      <c r="T135" s="25">
        <f t="shared" si="14"/>
        <v>0</v>
      </c>
      <c r="U135" s="25">
        <v>39400</v>
      </c>
      <c r="V135" s="25">
        <v>39400</v>
      </c>
      <c r="W135" s="25">
        <f t="shared" si="17"/>
        <v>0</v>
      </c>
      <c r="X135" s="53"/>
    </row>
    <row r="136" spans="1:256" s="6" customFormat="1" ht="28.5" customHeight="1">
      <c r="A136" s="14" t="s">
        <v>339</v>
      </c>
      <c r="B136" s="11" t="s">
        <v>328</v>
      </c>
      <c r="C136" s="11" t="s">
        <v>235</v>
      </c>
      <c r="D136" s="11" t="s">
        <v>174</v>
      </c>
      <c r="E136" s="38" t="s">
        <v>340</v>
      </c>
      <c r="F136" s="38"/>
      <c r="G136" s="38"/>
      <c r="H136" s="38"/>
      <c r="I136" s="25"/>
      <c r="J136" s="25"/>
      <c r="K136" s="25"/>
      <c r="L136" s="25"/>
      <c r="M136" s="25"/>
      <c r="N136" s="25"/>
      <c r="O136" s="25">
        <f t="shared" si="9"/>
        <v>0</v>
      </c>
      <c r="P136" s="25">
        <f t="shared" si="10"/>
        <v>0</v>
      </c>
      <c r="Q136" s="25">
        <f t="shared" si="11"/>
        <v>0</v>
      </c>
      <c r="R136" s="25">
        <f t="shared" si="12"/>
        <v>0</v>
      </c>
      <c r="S136" s="25">
        <f t="shared" si="13"/>
        <v>0</v>
      </c>
      <c r="T136" s="25">
        <f t="shared" si="14"/>
        <v>0</v>
      </c>
      <c r="U136" s="25">
        <f t="shared" si="15"/>
        <v>0</v>
      </c>
      <c r="V136" s="25">
        <f t="shared" si="16"/>
        <v>0</v>
      </c>
      <c r="W136" s="25">
        <f t="shared" si="17"/>
        <v>0</v>
      </c>
      <c r="X136" s="53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  <c r="HN136" s="8"/>
      <c r="HO136" s="8"/>
      <c r="HP136" s="8"/>
      <c r="HQ136" s="8"/>
      <c r="HR136" s="8"/>
      <c r="HS136" s="8"/>
      <c r="HT136" s="8"/>
      <c r="HU136" s="8"/>
      <c r="HV136" s="8"/>
      <c r="HW136" s="8"/>
      <c r="HX136" s="8"/>
      <c r="HY136" s="8"/>
      <c r="HZ136" s="8"/>
      <c r="IA136" s="8"/>
      <c r="IB136" s="8"/>
      <c r="IC136" s="8"/>
      <c r="ID136" s="8"/>
      <c r="IE136" s="8"/>
      <c r="IF136" s="8"/>
      <c r="IG136" s="8"/>
      <c r="IH136" s="8"/>
      <c r="II136" s="8"/>
      <c r="IJ136" s="8"/>
      <c r="IK136" s="8"/>
      <c r="IL136" s="8"/>
      <c r="IM136" s="8"/>
      <c r="IN136" s="8"/>
      <c r="IO136" s="8"/>
      <c r="IP136" s="8"/>
      <c r="IQ136" s="8"/>
      <c r="IR136" s="8"/>
      <c r="IS136" s="8"/>
      <c r="IT136" s="8"/>
      <c r="IU136" s="8"/>
      <c r="IV136" s="8"/>
    </row>
    <row r="137" spans="1:24" ht="12.75" customHeight="1">
      <c r="A137" s="35"/>
      <c r="B137" s="36"/>
      <c r="C137" s="36"/>
      <c r="D137" s="36"/>
      <c r="E137" s="20" t="s">
        <v>179</v>
      </c>
      <c r="F137" s="20"/>
      <c r="G137" s="20"/>
      <c r="H137" s="20"/>
      <c r="I137" s="22"/>
      <c r="J137" s="22"/>
      <c r="K137" s="22"/>
      <c r="L137" s="22"/>
      <c r="M137" s="22"/>
      <c r="N137" s="22"/>
      <c r="O137" s="25">
        <f t="shared" si="9"/>
        <v>0</v>
      </c>
      <c r="P137" s="25">
        <f t="shared" si="10"/>
        <v>0</v>
      </c>
      <c r="Q137" s="25">
        <f t="shared" si="11"/>
        <v>0</v>
      </c>
      <c r="R137" s="25">
        <f t="shared" si="12"/>
        <v>0</v>
      </c>
      <c r="S137" s="25">
        <f t="shared" si="13"/>
        <v>0</v>
      </c>
      <c r="T137" s="25">
        <f t="shared" si="14"/>
        <v>0</v>
      </c>
      <c r="U137" s="25">
        <f t="shared" si="15"/>
        <v>0</v>
      </c>
      <c r="V137" s="25">
        <f t="shared" si="16"/>
        <v>0</v>
      </c>
      <c r="W137" s="25">
        <f t="shared" si="17"/>
        <v>0</v>
      </c>
      <c r="X137" s="53"/>
    </row>
    <row r="138" spans="1:24" ht="12.75" customHeight="1">
      <c r="A138" s="35" t="s">
        <v>341</v>
      </c>
      <c r="B138" s="36" t="s">
        <v>328</v>
      </c>
      <c r="C138" s="36" t="s">
        <v>235</v>
      </c>
      <c r="D138" s="36" t="s">
        <v>201</v>
      </c>
      <c r="E138" s="20" t="s">
        <v>342</v>
      </c>
      <c r="F138" s="20"/>
      <c r="G138" s="20"/>
      <c r="H138" s="20"/>
      <c r="I138" s="22"/>
      <c r="J138" s="22"/>
      <c r="K138" s="22"/>
      <c r="L138" s="22"/>
      <c r="M138" s="22"/>
      <c r="N138" s="22"/>
      <c r="O138" s="25">
        <f t="shared" si="9"/>
        <v>0</v>
      </c>
      <c r="P138" s="25">
        <f t="shared" si="10"/>
        <v>0</v>
      </c>
      <c r="Q138" s="25">
        <f t="shared" si="11"/>
        <v>0</v>
      </c>
      <c r="R138" s="25">
        <f t="shared" si="12"/>
        <v>0</v>
      </c>
      <c r="S138" s="25">
        <f t="shared" si="13"/>
        <v>0</v>
      </c>
      <c r="T138" s="25">
        <f t="shared" si="14"/>
        <v>0</v>
      </c>
      <c r="U138" s="25">
        <f t="shared" si="15"/>
        <v>0</v>
      </c>
      <c r="V138" s="25">
        <f t="shared" si="16"/>
        <v>0</v>
      </c>
      <c r="W138" s="25">
        <f t="shared" si="17"/>
        <v>0</v>
      </c>
      <c r="X138" s="53"/>
    </row>
    <row r="139" spans="1:24" ht="24.75" customHeight="1">
      <c r="A139" s="35" t="s">
        <v>343</v>
      </c>
      <c r="B139" s="36" t="s">
        <v>344</v>
      </c>
      <c r="C139" s="36" t="s">
        <v>174</v>
      </c>
      <c r="D139" s="36" t="s">
        <v>174</v>
      </c>
      <c r="E139" s="37" t="s">
        <v>345</v>
      </c>
      <c r="F139" s="37"/>
      <c r="G139" s="37"/>
      <c r="H139" s="37"/>
      <c r="I139" s="22">
        <v>30000</v>
      </c>
      <c r="J139" s="22">
        <v>489707.3</v>
      </c>
      <c r="K139" s="22">
        <v>0</v>
      </c>
      <c r="L139" s="22">
        <v>20000</v>
      </c>
      <c r="M139" s="22">
        <v>772585.2</v>
      </c>
      <c r="N139" s="22">
        <v>0</v>
      </c>
      <c r="O139" s="25">
        <f t="shared" si="9"/>
        <v>-10000</v>
      </c>
      <c r="P139" s="25">
        <f t="shared" si="10"/>
        <v>282877.89999999997</v>
      </c>
      <c r="Q139" s="25">
        <f t="shared" si="11"/>
        <v>0</v>
      </c>
      <c r="R139" s="25">
        <v>20000</v>
      </c>
      <c r="S139" s="25">
        <v>808443.9</v>
      </c>
      <c r="T139" s="25">
        <f t="shared" si="14"/>
        <v>0</v>
      </c>
      <c r="U139" s="25">
        <v>20000</v>
      </c>
      <c r="V139" s="25">
        <v>860244.2</v>
      </c>
      <c r="W139" s="25">
        <f t="shared" si="17"/>
        <v>0</v>
      </c>
      <c r="X139" s="53"/>
    </row>
    <row r="140" spans="1:24" ht="15.75" customHeight="1">
      <c r="A140" s="35"/>
      <c r="B140" s="36"/>
      <c r="C140" s="36"/>
      <c r="D140" s="36"/>
      <c r="E140" s="20" t="s">
        <v>4</v>
      </c>
      <c r="F140" s="20"/>
      <c r="G140" s="20"/>
      <c r="H140" s="20"/>
      <c r="I140" s="22"/>
      <c r="J140" s="22"/>
      <c r="K140" s="22"/>
      <c r="L140" s="22"/>
      <c r="M140" s="22"/>
      <c r="N140" s="22"/>
      <c r="O140" s="25">
        <f aca="true" t="shared" si="18" ref="O140:Q143">L140-I140</f>
        <v>0</v>
      </c>
      <c r="P140" s="25">
        <f t="shared" si="18"/>
        <v>0</v>
      </c>
      <c r="Q140" s="25">
        <f t="shared" si="18"/>
        <v>0</v>
      </c>
      <c r="R140" s="25">
        <f aca="true" t="shared" si="19" ref="R140:T143">L140*1.1</f>
        <v>0</v>
      </c>
      <c r="S140" s="25">
        <f t="shared" si="19"/>
        <v>0</v>
      </c>
      <c r="T140" s="25">
        <f t="shared" si="19"/>
        <v>0</v>
      </c>
      <c r="U140" s="25">
        <f aca="true" t="shared" si="20" ref="U140:W143">R140*1.1</f>
        <v>0</v>
      </c>
      <c r="V140" s="25">
        <f t="shared" si="20"/>
        <v>0</v>
      </c>
      <c r="W140" s="25">
        <f t="shared" si="20"/>
        <v>0</v>
      </c>
      <c r="X140" s="53"/>
    </row>
    <row r="141" spans="1:256" s="6" customFormat="1" ht="29.25" customHeight="1">
      <c r="A141" s="14" t="s">
        <v>346</v>
      </c>
      <c r="B141" s="11" t="s">
        <v>344</v>
      </c>
      <c r="C141" s="11" t="s">
        <v>177</v>
      </c>
      <c r="D141" s="11" t="s">
        <v>174</v>
      </c>
      <c r="E141" s="38" t="s">
        <v>347</v>
      </c>
      <c r="F141" s="38"/>
      <c r="G141" s="38"/>
      <c r="H141" s="38"/>
      <c r="I141" s="25">
        <v>30000</v>
      </c>
      <c r="J141" s="25">
        <v>489707.3</v>
      </c>
      <c r="K141" s="25">
        <v>0</v>
      </c>
      <c r="L141" s="25">
        <v>20000</v>
      </c>
      <c r="M141" s="25">
        <v>772585.2</v>
      </c>
      <c r="N141" s="25">
        <v>0</v>
      </c>
      <c r="O141" s="25">
        <f t="shared" si="18"/>
        <v>-10000</v>
      </c>
      <c r="P141" s="25">
        <f t="shared" si="18"/>
        <v>282877.89999999997</v>
      </c>
      <c r="Q141" s="25">
        <f t="shared" si="18"/>
        <v>0</v>
      </c>
      <c r="R141" s="25">
        <v>20000</v>
      </c>
      <c r="S141" s="25">
        <v>808443.9</v>
      </c>
      <c r="T141" s="25">
        <f t="shared" si="19"/>
        <v>0</v>
      </c>
      <c r="U141" s="25">
        <v>20000</v>
      </c>
      <c r="V141" s="25">
        <v>860244.2</v>
      </c>
      <c r="W141" s="25">
        <f t="shared" si="20"/>
        <v>0</v>
      </c>
      <c r="X141" s="53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  <c r="IF141" s="8"/>
      <c r="IG141" s="8"/>
      <c r="IH141" s="8"/>
      <c r="II141" s="8"/>
      <c r="IJ141" s="8"/>
      <c r="IK141" s="8"/>
      <c r="IL141" s="8"/>
      <c r="IM141" s="8"/>
      <c r="IN141" s="8"/>
      <c r="IO141" s="8"/>
      <c r="IP141" s="8"/>
      <c r="IQ141" s="8"/>
      <c r="IR141" s="8"/>
      <c r="IS141" s="8"/>
      <c r="IT141" s="8"/>
      <c r="IU141" s="8"/>
      <c r="IV141" s="8"/>
    </row>
    <row r="142" spans="1:24" ht="18.75" customHeight="1">
      <c r="A142" s="35"/>
      <c r="B142" s="36"/>
      <c r="C142" s="36"/>
      <c r="D142" s="36"/>
      <c r="E142" s="20" t="s">
        <v>179</v>
      </c>
      <c r="F142" s="20"/>
      <c r="G142" s="20"/>
      <c r="H142" s="20"/>
      <c r="I142" s="22"/>
      <c r="J142" s="22"/>
      <c r="K142" s="22"/>
      <c r="L142" s="22"/>
      <c r="M142" s="22"/>
      <c r="N142" s="22"/>
      <c r="O142" s="25">
        <f t="shared" si="18"/>
        <v>0</v>
      </c>
      <c r="P142" s="25">
        <f t="shared" si="18"/>
        <v>0</v>
      </c>
      <c r="Q142" s="25">
        <f t="shared" si="18"/>
        <v>0</v>
      </c>
      <c r="R142" s="25">
        <f t="shared" si="19"/>
        <v>0</v>
      </c>
      <c r="S142" s="25">
        <f t="shared" si="19"/>
        <v>0</v>
      </c>
      <c r="T142" s="25">
        <f t="shared" si="19"/>
        <v>0</v>
      </c>
      <c r="U142" s="25">
        <f t="shared" si="20"/>
        <v>0</v>
      </c>
      <c r="V142" s="25">
        <f t="shared" si="20"/>
        <v>0</v>
      </c>
      <c r="W142" s="25">
        <f t="shared" si="20"/>
        <v>0</v>
      </c>
      <c r="X142" s="53"/>
    </row>
    <row r="143" spans="1:24" ht="23.25" customHeight="1" thickBot="1">
      <c r="A143" s="39" t="s">
        <v>348</v>
      </c>
      <c r="B143" s="40" t="s">
        <v>344</v>
      </c>
      <c r="C143" s="40" t="s">
        <v>177</v>
      </c>
      <c r="D143" s="40" t="s">
        <v>201</v>
      </c>
      <c r="E143" s="27" t="s">
        <v>349</v>
      </c>
      <c r="F143" s="27"/>
      <c r="G143" s="27"/>
      <c r="H143" s="27"/>
      <c r="I143" s="28">
        <v>30000</v>
      </c>
      <c r="J143" s="28">
        <v>489707.3</v>
      </c>
      <c r="K143" s="28"/>
      <c r="L143" s="28">
        <v>20000</v>
      </c>
      <c r="M143" s="28">
        <v>772585.2</v>
      </c>
      <c r="N143" s="28"/>
      <c r="O143" s="25">
        <f t="shared" si="18"/>
        <v>-10000</v>
      </c>
      <c r="P143" s="25">
        <f t="shared" si="18"/>
        <v>282877.89999999997</v>
      </c>
      <c r="Q143" s="25">
        <f t="shared" si="18"/>
        <v>0</v>
      </c>
      <c r="R143" s="25">
        <v>20000</v>
      </c>
      <c r="S143" s="25">
        <v>808443.9</v>
      </c>
      <c r="T143" s="25">
        <f t="shared" si="19"/>
        <v>0</v>
      </c>
      <c r="U143" s="25">
        <v>20000</v>
      </c>
      <c r="V143" s="25">
        <v>860244.2</v>
      </c>
      <c r="W143" s="25">
        <f t="shared" si="20"/>
        <v>0</v>
      </c>
      <c r="X143" s="54"/>
    </row>
  </sheetData>
  <sheetProtection/>
  <mergeCells count="26">
    <mergeCell ref="L6:N6"/>
    <mergeCell ref="R6:T6"/>
    <mergeCell ref="U6:W6"/>
    <mergeCell ref="L7:L8"/>
    <mergeCell ref="M7:N7"/>
    <mergeCell ref="R7:R8"/>
    <mergeCell ref="S7:T7"/>
    <mergeCell ref="U7:U8"/>
    <mergeCell ref="V7:W7"/>
    <mergeCell ref="C6:C8"/>
    <mergeCell ref="D6:D8"/>
    <mergeCell ref="E6:E8"/>
    <mergeCell ref="F6:H6"/>
    <mergeCell ref="I6:K6"/>
    <mergeCell ref="F7:F8"/>
    <mergeCell ref="G7:H7"/>
    <mergeCell ref="W2:X2"/>
    <mergeCell ref="I7:I8"/>
    <mergeCell ref="J7:K7"/>
    <mergeCell ref="O6:Q6"/>
    <mergeCell ref="O7:O8"/>
    <mergeCell ref="P7:Q7"/>
    <mergeCell ref="X7:X8"/>
    <mergeCell ref="A4:W4"/>
    <mergeCell ref="A6:A8"/>
    <mergeCell ref="B6:B8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138"/>
  <sheetViews>
    <sheetView zoomScale="110" zoomScaleNormal="110" zoomScalePageLayoutView="0" workbookViewId="0" topLeftCell="A1">
      <pane ySplit="8" topLeftCell="A101" activePane="bottomLeft" state="frozen"/>
      <selection pane="topLeft" activeCell="A1" sqref="A1"/>
      <selection pane="bottomLeft" activeCell="P114" sqref="P114"/>
    </sheetView>
  </sheetViews>
  <sheetFormatPr defaultColWidth="9.140625" defaultRowHeight="12"/>
  <cols>
    <col min="1" max="1" width="11.28125" style="2" customWidth="1"/>
    <col min="2" max="2" width="43.140625" style="3" customWidth="1"/>
    <col min="3" max="3" width="6.421875" style="2" customWidth="1"/>
    <col min="4" max="6" width="11.7109375" style="2" customWidth="1"/>
    <col min="7" max="7" width="13.140625" style="1" customWidth="1"/>
    <col min="8" max="8" width="13.28125" style="1" customWidth="1"/>
    <col min="9" max="13" width="12.28125" style="1" customWidth="1"/>
    <col min="14" max="15" width="14.28125" style="1" customWidth="1"/>
    <col min="16" max="16" width="13.140625" style="1" customWidth="1"/>
    <col min="17" max="18" width="14.421875" style="1" customWidth="1"/>
    <col min="19" max="19" width="21.140625" style="0" customWidth="1"/>
    <col min="21" max="23" width="9.140625" style="0" customWidth="1"/>
  </cols>
  <sheetData>
    <row r="1" ht="24" customHeight="1"/>
    <row r="2" spans="1:19" ht="27" customHeight="1">
      <c r="A2" s="29"/>
      <c r="B2" s="30"/>
      <c r="C2" s="29"/>
      <c r="D2" s="29"/>
      <c r="E2" s="29"/>
      <c r="F2" s="29"/>
      <c r="G2" s="31"/>
      <c r="H2" s="31"/>
      <c r="I2" s="41"/>
      <c r="J2" s="41"/>
      <c r="K2" s="41"/>
      <c r="L2" s="41"/>
      <c r="M2" s="31"/>
      <c r="N2" s="31"/>
      <c r="O2" s="41"/>
      <c r="P2" s="31"/>
      <c r="Q2" s="69" t="s">
        <v>535</v>
      </c>
      <c r="R2" s="69"/>
      <c r="S2" s="69"/>
    </row>
    <row r="3" spans="1:18" ht="42.75" customHeight="1">
      <c r="A3" s="83" t="s">
        <v>547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19" ht="18.75" customHeight="1">
      <c r="A4" s="29"/>
      <c r="B4" s="30"/>
      <c r="C4" s="29"/>
      <c r="D4" s="29"/>
      <c r="E4" s="29"/>
      <c r="F4" s="29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S4" s="32" t="s">
        <v>0</v>
      </c>
    </row>
    <row r="5" spans="1:19" ht="23.25" customHeight="1">
      <c r="A5" s="62" t="s">
        <v>1</v>
      </c>
      <c r="B5" s="84" t="s">
        <v>350</v>
      </c>
      <c r="C5" s="62" t="s">
        <v>351</v>
      </c>
      <c r="D5" s="82" t="s">
        <v>542</v>
      </c>
      <c r="E5" s="82"/>
      <c r="F5" s="82"/>
      <c r="G5" s="82" t="s">
        <v>163</v>
      </c>
      <c r="H5" s="82"/>
      <c r="I5" s="82"/>
      <c r="J5" s="81" t="s">
        <v>538</v>
      </c>
      <c r="K5" s="81"/>
      <c r="L5" s="81"/>
      <c r="M5" s="82" t="s">
        <v>164</v>
      </c>
      <c r="N5" s="82"/>
      <c r="O5" s="82"/>
      <c r="P5" s="82" t="s">
        <v>544</v>
      </c>
      <c r="Q5" s="82"/>
      <c r="R5" s="82"/>
      <c r="S5" s="46" t="s">
        <v>539</v>
      </c>
    </row>
    <row r="6" spans="1:19" ht="20.25" customHeight="1">
      <c r="A6" s="62"/>
      <c r="B6" s="84"/>
      <c r="C6" s="62"/>
      <c r="D6" s="66" t="s">
        <v>3</v>
      </c>
      <c r="E6" s="66" t="s">
        <v>4</v>
      </c>
      <c r="F6" s="66"/>
      <c r="G6" s="66" t="s">
        <v>3</v>
      </c>
      <c r="H6" s="66" t="s">
        <v>4</v>
      </c>
      <c r="I6" s="66"/>
      <c r="J6" s="66" t="s">
        <v>3</v>
      </c>
      <c r="K6" s="66" t="s">
        <v>4</v>
      </c>
      <c r="L6" s="66"/>
      <c r="M6" s="66" t="s">
        <v>3</v>
      </c>
      <c r="N6" s="66" t="s">
        <v>4</v>
      </c>
      <c r="O6" s="66"/>
      <c r="P6" s="66" t="s">
        <v>3</v>
      </c>
      <c r="Q6" s="66" t="s">
        <v>4</v>
      </c>
      <c r="R6" s="66"/>
      <c r="S6" s="60" t="s">
        <v>540</v>
      </c>
    </row>
    <row r="7" spans="1:19" ht="34.5" customHeight="1">
      <c r="A7" s="62"/>
      <c r="B7" s="84"/>
      <c r="C7" s="62"/>
      <c r="D7" s="66"/>
      <c r="E7" s="13" t="s">
        <v>5</v>
      </c>
      <c r="F7" s="13" t="s">
        <v>6</v>
      </c>
      <c r="G7" s="66"/>
      <c r="H7" s="13" t="s">
        <v>5</v>
      </c>
      <c r="I7" s="13" t="s">
        <v>6</v>
      </c>
      <c r="J7" s="66"/>
      <c r="K7" s="13" t="s">
        <v>5</v>
      </c>
      <c r="L7" s="13" t="s">
        <v>6</v>
      </c>
      <c r="M7" s="66"/>
      <c r="N7" s="13" t="s">
        <v>5</v>
      </c>
      <c r="O7" s="13" t="s">
        <v>6</v>
      </c>
      <c r="P7" s="66"/>
      <c r="Q7" s="13" t="s">
        <v>5</v>
      </c>
      <c r="R7" s="13" t="s">
        <v>6</v>
      </c>
      <c r="S7" s="60"/>
    </row>
    <row r="8" spans="1:19" ht="16.5" customHeight="1">
      <c r="A8" s="11">
        <v>1</v>
      </c>
      <c r="B8" s="13">
        <v>2</v>
      </c>
      <c r="C8" s="11">
        <v>3</v>
      </c>
      <c r="D8" s="11">
        <v>7</v>
      </c>
      <c r="E8" s="13">
        <v>8</v>
      </c>
      <c r="F8" s="11">
        <v>9</v>
      </c>
      <c r="G8" s="13">
        <v>10</v>
      </c>
      <c r="H8" s="11">
        <v>11</v>
      </c>
      <c r="I8" s="13">
        <v>12</v>
      </c>
      <c r="J8" s="11">
        <v>13</v>
      </c>
      <c r="K8" s="13">
        <v>14</v>
      </c>
      <c r="L8" s="11">
        <v>15</v>
      </c>
      <c r="M8" s="13">
        <v>16</v>
      </c>
      <c r="N8" s="11">
        <v>17</v>
      </c>
      <c r="O8" s="13">
        <v>18</v>
      </c>
      <c r="P8" s="11">
        <v>19</v>
      </c>
      <c r="Q8" s="13">
        <v>20</v>
      </c>
      <c r="R8" s="11">
        <v>21</v>
      </c>
      <c r="S8" s="13">
        <v>22</v>
      </c>
    </row>
    <row r="9" spans="1:19" s="6" customFormat="1" ht="23.25" customHeight="1">
      <c r="A9" s="10" t="s">
        <v>352</v>
      </c>
      <c r="B9" s="34" t="s">
        <v>171</v>
      </c>
      <c r="C9" s="10" t="s">
        <v>9</v>
      </c>
      <c r="D9" s="25">
        <v>4760268.3</v>
      </c>
      <c r="E9" s="25">
        <v>2520626.1</v>
      </c>
      <c r="F9" s="25">
        <v>2699349.4</v>
      </c>
      <c r="G9" s="25">
        <v>5860112.8</v>
      </c>
      <c r="H9" s="25">
        <v>2575284</v>
      </c>
      <c r="I9" s="25">
        <v>4037414</v>
      </c>
      <c r="J9" s="25">
        <f>G9-D9</f>
        <v>1099844.5</v>
      </c>
      <c r="K9" s="25">
        <f>H9-E9</f>
        <v>54657.89999999991</v>
      </c>
      <c r="L9" s="25">
        <f>I9-F9</f>
        <v>1338064.6</v>
      </c>
      <c r="M9" s="25">
        <v>6014813</v>
      </c>
      <c r="N9" s="25">
        <v>2694813</v>
      </c>
      <c r="O9" s="25">
        <v>4108443.9</v>
      </c>
      <c r="P9" s="25">
        <f>M9*1.1</f>
        <v>6616294.300000001</v>
      </c>
      <c r="Q9" s="25">
        <f>N9*1.1</f>
        <v>2964294.3000000003</v>
      </c>
      <c r="R9" s="25">
        <f>O9*1.1</f>
        <v>4519288.29</v>
      </c>
      <c r="S9" s="49"/>
    </row>
    <row r="10" spans="1:19" ht="12.75" customHeight="1">
      <c r="A10" s="21"/>
      <c r="B10" s="20" t="s">
        <v>4</v>
      </c>
      <c r="C10" s="21"/>
      <c r="D10" s="22"/>
      <c r="E10" s="22"/>
      <c r="F10" s="22"/>
      <c r="G10" s="22"/>
      <c r="H10" s="22"/>
      <c r="I10" s="22"/>
      <c r="J10" s="25">
        <f aca="true" t="shared" si="0" ref="J10:J73">G10-D10</f>
        <v>0</v>
      </c>
      <c r="K10" s="25">
        <f aca="true" t="shared" si="1" ref="K10:K73">H10-E10</f>
        <v>0</v>
      </c>
      <c r="L10" s="25">
        <f aca="true" t="shared" si="2" ref="L10:L73">I10-F10</f>
        <v>0</v>
      </c>
      <c r="M10" s="25">
        <f aca="true" t="shared" si="3" ref="M10:M73">G10*1.1</f>
        <v>0</v>
      </c>
      <c r="N10" s="25">
        <f aca="true" t="shared" si="4" ref="N10:N73">H10*1.1</f>
        <v>0</v>
      </c>
      <c r="O10" s="25">
        <f aca="true" t="shared" si="5" ref="O10:O73">I10*1.1</f>
        <v>0</v>
      </c>
      <c r="P10" s="25">
        <f aca="true" t="shared" si="6" ref="P10:P73">M10*1.1</f>
        <v>0</v>
      </c>
      <c r="Q10" s="25">
        <f aca="true" t="shared" si="7" ref="Q10:Q73">N10*1.1</f>
        <v>0</v>
      </c>
      <c r="R10" s="25">
        <f aca="true" t="shared" si="8" ref="R10:R73">O10*1.1</f>
        <v>0</v>
      </c>
      <c r="S10" s="50"/>
    </row>
    <row r="11" spans="1:19" s="6" customFormat="1" ht="24.75" customHeight="1">
      <c r="A11" s="10" t="s">
        <v>353</v>
      </c>
      <c r="B11" s="34" t="s">
        <v>354</v>
      </c>
      <c r="C11" s="10" t="s">
        <v>355</v>
      </c>
      <c r="D11" s="25">
        <v>2520626.1</v>
      </c>
      <c r="E11" s="25">
        <v>2520626.1</v>
      </c>
      <c r="F11" s="25"/>
      <c r="G11" s="25">
        <v>2575284</v>
      </c>
      <c r="H11" s="25">
        <v>2575284</v>
      </c>
      <c r="I11" s="25"/>
      <c r="J11" s="25">
        <f t="shared" si="0"/>
        <v>54657.89999999991</v>
      </c>
      <c r="K11" s="25">
        <f t="shared" si="1"/>
        <v>54657.89999999991</v>
      </c>
      <c r="L11" s="25">
        <f t="shared" si="2"/>
        <v>0</v>
      </c>
      <c r="M11" s="25">
        <v>2694813</v>
      </c>
      <c r="N11" s="25">
        <v>2694813</v>
      </c>
      <c r="O11" s="25">
        <f t="shared" si="5"/>
        <v>0</v>
      </c>
      <c r="P11" s="25">
        <f t="shared" si="6"/>
        <v>2964294.3000000003</v>
      </c>
      <c r="Q11" s="25">
        <f t="shared" si="7"/>
        <v>2964294.3000000003</v>
      </c>
      <c r="R11" s="25">
        <f t="shared" si="8"/>
        <v>0</v>
      </c>
      <c r="S11" s="49"/>
    </row>
    <row r="12" spans="1:19" ht="12.75" customHeight="1">
      <c r="A12" s="21"/>
      <c r="B12" s="20" t="s">
        <v>4</v>
      </c>
      <c r="C12" s="21"/>
      <c r="D12" s="22"/>
      <c r="E12" s="22"/>
      <c r="F12" s="22"/>
      <c r="G12" s="22"/>
      <c r="H12" s="22"/>
      <c r="I12" s="22"/>
      <c r="J12" s="25">
        <f t="shared" si="0"/>
        <v>0</v>
      </c>
      <c r="K12" s="25">
        <f t="shared" si="1"/>
        <v>0</v>
      </c>
      <c r="L12" s="25">
        <f t="shared" si="2"/>
        <v>0</v>
      </c>
      <c r="M12" s="25">
        <f t="shared" si="3"/>
        <v>0</v>
      </c>
      <c r="N12" s="25">
        <f t="shared" si="4"/>
        <v>0</v>
      </c>
      <c r="O12" s="25">
        <f t="shared" si="5"/>
        <v>0</v>
      </c>
      <c r="P12" s="25">
        <f t="shared" si="6"/>
        <v>0</v>
      </c>
      <c r="Q12" s="25">
        <f t="shared" si="7"/>
        <v>0</v>
      </c>
      <c r="R12" s="25">
        <f t="shared" si="8"/>
        <v>0</v>
      </c>
      <c r="S12" s="50"/>
    </row>
    <row r="13" spans="1:19" s="6" customFormat="1" ht="25.5" customHeight="1">
      <c r="A13" s="10" t="s">
        <v>356</v>
      </c>
      <c r="B13" s="16" t="s">
        <v>357</v>
      </c>
      <c r="C13" s="10" t="s">
        <v>355</v>
      </c>
      <c r="D13" s="25"/>
      <c r="E13" s="25"/>
      <c r="F13" s="25"/>
      <c r="G13" s="25"/>
      <c r="H13" s="25"/>
      <c r="I13" s="25"/>
      <c r="J13" s="25">
        <f t="shared" si="0"/>
        <v>0</v>
      </c>
      <c r="K13" s="25">
        <f t="shared" si="1"/>
        <v>0</v>
      </c>
      <c r="L13" s="25">
        <f t="shared" si="2"/>
        <v>0</v>
      </c>
      <c r="M13" s="25">
        <f t="shared" si="3"/>
        <v>0</v>
      </c>
      <c r="N13" s="25">
        <f t="shared" si="4"/>
        <v>0</v>
      </c>
      <c r="O13" s="25">
        <f t="shared" si="5"/>
        <v>0</v>
      </c>
      <c r="P13" s="25">
        <f t="shared" si="6"/>
        <v>0</v>
      </c>
      <c r="Q13" s="25">
        <f t="shared" si="7"/>
        <v>0</v>
      </c>
      <c r="R13" s="25">
        <f t="shared" si="8"/>
        <v>0</v>
      </c>
      <c r="S13" s="49"/>
    </row>
    <row r="14" spans="1:19" ht="12.75" customHeight="1">
      <c r="A14" s="21"/>
      <c r="B14" s="20" t="s">
        <v>4</v>
      </c>
      <c r="C14" s="21"/>
      <c r="D14" s="22"/>
      <c r="E14" s="22"/>
      <c r="F14" s="22"/>
      <c r="G14" s="22"/>
      <c r="H14" s="22"/>
      <c r="I14" s="22"/>
      <c r="J14" s="25">
        <f t="shared" si="0"/>
        <v>0</v>
      </c>
      <c r="K14" s="25">
        <f t="shared" si="1"/>
        <v>0</v>
      </c>
      <c r="L14" s="25">
        <f t="shared" si="2"/>
        <v>0</v>
      </c>
      <c r="M14" s="25">
        <f t="shared" si="3"/>
        <v>0</v>
      </c>
      <c r="N14" s="25">
        <f t="shared" si="4"/>
        <v>0</v>
      </c>
      <c r="O14" s="25">
        <f t="shared" si="5"/>
        <v>0</v>
      </c>
      <c r="P14" s="25">
        <f t="shared" si="6"/>
        <v>0</v>
      </c>
      <c r="Q14" s="25">
        <f t="shared" si="7"/>
        <v>0</v>
      </c>
      <c r="R14" s="25">
        <f t="shared" si="8"/>
        <v>0</v>
      </c>
      <c r="S14" s="50"/>
    </row>
    <row r="15" spans="1:19" s="6" customFormat="1" ht="25.5" customHeight="1">
      <c r="A15" s="10" t="s">
        <v>358</v>
      </c>
      <c r="B15" s="16" t="s">
        <v>359</v>
      </c>
      <c r="C15" s="10" t="s">
        <v>355</v>
      </c>
      <c r="D15" s="25"/>
      <c r="E15" s="25"/>
      <c r="F15" s="25"/>
      <c r="G15" s="25"/>
      <c r="H15" s="25"/>
      <c r="I15" s="25"/>
      <c r="J15" s="25">
        <f t="shared" si="0"/>
        <v>0</v>
      </c>
      <c r="K15" s="25">
        <f t="shared" si="1"/>
        <v>0</v>
      </c>
      <c r="L15" s="25">
        <f t="shared" si="2"/>
        <v>0</v>
      </c>
      <c r="M15" s="25">
        <f t="shared" si="3"/>
        <v>0</v>
      </c>
      <c r="N15" s="25">
        <f t="shared" si="4"/>
        <v>0</v>
      </c>
      <c r="O15" s="25">
        <f t="shared" si="5"/>
        <v>0</v>
      </c>
      <c r="P15" s="25">
        <f t="shared" si="6"/>
        <v>0</v>
      </c>
      <c r="Q15" s="25">
        <f t="shared" si="7"/>
        <v>0</v>
      </c>
      <c r="R15" s="25">
        <f t="shared" si="8"/>
        <v>0</v>
      </c>
      <c r="S15" s="49"/>
    </row>
    <row r="16" spans="1:19" ht="12.75" customHeight="1">
      <c r="A16" s="21"/>
      <c r="B16" s="20" t="s">
        <v>179</v>
      </c>
      <c r="C16" s="21"/>
      <c r="D16" s="22"/>
      <c r="E16" s="22"/>
      <c r="F16" s="22"/>
      <c r="G16" s="22"/>
      <c r="H16" s="22"/>
      <c r="I16" s="22"/>
      <c r="J16" s="25">
        <f t="shared" si="0"/>
        <v>0</v>
      </c>
      <c r="K16" s="25">
        <f t="shared" si="1"/>
        <v>0</v>
      </c>
      <c r="L16" s="25">
        <f t="shared" si="2"/>
        <v>0</v>
      </c>
      <c r="M16" s="25">
        <f t="shared" si="3"/>
        <v>0</v>
      </c>
      <c r="N16" s="25">
        <f t="shared" si="4"/>
        <v>0</v>
      </c>
      <c r="O16" s="25">
        <f t="shared" si="5"/>
        <v>0</v>
      </c>
      <c r="P16" s="25">
        <f t="shared" si="6"/>
        <v>0</v>
      </c>
      <c r="Q16" s="25">
        <f t="shared" si="7"/>
        <v>0</v>
      </c>
      <c r="R16" s="25">
        <f t="shared" si="8"/>
        <v>0</v>
      </c>
      <c r="S16" s="50"/>
    </row>
    <row r="17" spans="1:19" ht="14.25" customHeight="1">
      <c r="A17" s="21" t="s">
        <v>360</v>
      </c>
      <c r="B17" s="20" t="s">
        <v>361</v>
      </c>
      <c r="C17" s="21" t="s">
        <v>360</v>
      </c>
      <c r="D17" s="22">
        <v>509756.8</v>
      </c>
      <c r="E17" s="22">
        <v>509756.8</v>
      </c>
      <c r="F17" s="22"/>
      <c r="G17" s="22">
        <v>523200</v>
      </c>
      <c r="H17" s="22">
        <v>523200</v>
      </c>
      <c r="I17" s="22"/>
      <c r="J17" s="25">
        <f t="shared" si="0"/>
        <v>13443.200000000012</v>
      </c>
      <c r="K17" s="25">
        <f t="shared" si="1"/>
        <v>13443.200000000012</v>
      </c>
      <c r="L17" s="25">
        <f t="shared" si="2"/>
        <v>0</v>
      </c>
      <c r="M17" s="25">
        <v>720302.7</v>
      </c>
      <c r="N17" s="25">
        <v>720302.7</v>
      </c>
      <c r="O17" s="25">
        <f t="shared" si="5"/>
        <v>0</v>
      </c>
      <c r="P17" s="25">
        <f t="shared" si="6"/>
        <v>792332.97</v>
      </c>
      <c r="Q17" s="25">
        <f t="shared" si="7"/>
        <v>792332.97</v>
      </c>
      <c r="R17" s="25">
        <f t="shared" si="8"/>
        <v>0</v>
      </c>
      <c r="S17" s="50"/>
    </row>
    <row r="18" spans="1:19" ht="26.25" customHeight="1">
      <c r="A18" s="21" t="s">
        <v>362</v>
      </c>
      <c r="B18" s="20" t="s">
        <v>363</v>
      </c>
      <c r="C18" s="21" t="s">
        <v>362</v>
      </c>
      <c r="D18" s="22">
        <v>54493.6</v>
      </c>
      <c r="E18" s="22">
        <v>54493.6</v>
      </c>
      <c r="F18" s="22"/>
      <c r="G18" s="22">
        <v>55000</v>
      </c>
      <c r="H18" s="22">
        <v>55000</v>
      </c>
      <c r="I18" s="22"/>
      <c r="J18" s="25">
        <f t="shared" si="0"/>
        <v>506.40000000000146</v>
      </c>
      <c r="K18" s="25">
        <f t="shared" si="1"/>
        <v>506.40000000000146</v>
      </c>
      <c r="L18" s="25">
        <f t="shared" si="2"/>
        <v>0</v>
      </c>
      <c r="M18" s="25">
        <v>55000</v>
      </c>
      <c r="N18" s="25">
        <v>55000</v>
      </c>
      <c r="O18" s="25">
        <f t="shared" si="5"/>
        <v>0</v>
      </c>
      <c r="P18" s="25">
        <f t="shared" si="6"/>
        <v>60500.00000000001</v>
      </c>
      <c r="Q18" s="25">
        <f t="shared" si="7"/>
        <v>60500.00000000001</v>
      </c>
      <c r="R18" s="25">
        <f t="shared" si="8"/>
        <v>0</v>
      </c>
      <c r="S18" s="50"/>
    </row>
    <row r="19" spans="1:19" s="6" customFormat="1" ht="29.25" customHeight="1">
      <c r="A19" s="10" t="s">
        <v>364</v>
      </c>
      <c r="B19" s="16" t="s">
        <v>365</v>
      </c>
      <c r="C19" s="10" t="s">
        <v>355</v>
      </c>
      <c r="D19" s="22">
        <f aca="true" t="shared" si="9" ref="D19:D81">E19</f>
        <v>0</v>
      </c>
      <c r="E19" s="25"/>
      <c r="F19" s="25"/>
      <c r="G19" s="22">
        <f aca="true" t="shared" si="10" ref="G19:G81">H19</f>
        <v>0</v>
      </c>
      <c r="H19" s="25"/>
      <c r="I19" s="25"/>
      <c r="J19" s="25">
        <f t="shared" si="0"/>
        <v>0</v>
      </c>
      <c r="K19" s="25">
        <f t="shared" si="1"/>
        <v>0</v>
      </c>
      <c r="L19" s="25">
        <f t="shared" si="2"/>
        <v>0</v>
      </c>
      <c r="M19" s="25">
        <f t="shared" si="3"/>
        <v>0</v>
      </c>
      <c r="N19" s="25">
        <f t="shared" si="4"/>
        <v>0</v>
      </c>
      <c r="O19" s="25">
        <f t="shared" si="5"/>
        <v>0</v>
      </c>
      <c r="P19" s="25">
        <f t="shared" si="6"/>
        <v>0</v>
      </c>
      <c r="Q19" s="25">
        <f t="shared" si="7"/>
        <v>0</v>
      </c>
      <c r="R19" s="25">
        <f t="shared" si="8"/>
        <v>0</v>
      </c>
      <c r="S19" s="49"/>
    </row>
    <row r="20" spans="1:19" ht="12.75" customHeight="1">
      <c r="A20" s="21"/>
      <c r="B20" s="20" t="s">
        <v>4</v>
      </c>
      <c r="C20" s="21"/>
      <c r="D20" s="22">
        <f t="shared" si="9"/>
        <v>0</v>
      </c>
      <c r="E20" s="22"/>
      <c r="F20" s="22"/>
      <c r="G20" s="22">
        <f t="shared" si="10"/>
        <v>0</v>
      </c>
      <c r="H20" s="22"/>
      <c r="I20" s="22"/>
      <c r="J20" s="25">
        <f t="shared" si="0"/>
        <v>0</v>
      </c>
      <c r="K20" s="25">
        <f t="shared" si="1"/>
        <v>0</v>
      </c>
      <c r="L20" s="25">
        <f t="shared" si="2"/>
        <v>0</v>
      </c>
      <c r="M20" s="25">
        <f t="shared" si="3"/>
        <v>0</v>
      </c>
      <c r="N20" s="25">
        <f t="shared" si="4"/>
        <v>0</v>
      </c>
      <c r="O20" s="25">
        <f t="shared" si="5"/>
        <v>0</v>
      </c>
      <c r="P20" s="25">
        <f t="shared" si="6"/>
        <v>0</v>
      </c>
      <c r="Q20" s="25">
        <f t="shared" si="7"/>
        <v>0</v>
      </c>
      <c r="R20" s="25">
        <f t="shared" si="8"/>
        <v>0</v>
      </c>
      <c r="S20" s="50"/>
    </row>
    <row r="21" spans="1:19" s="6" customFormat="1" ht="25.5" customHeight="1">
      <c r="A21" s="10" t="s">
        <v>366</v>
      </c>
      <c r="B21" s="16" t="s">
        <v>367</v>
      </c>
      <c r="C21" s="10" t="s">
        <v>355</v>
      </c>
      <c r="D21" s="22">
        <v>285831.2</v>
      </c>
      <c r="E21" s="25">
        <v>285831.2</v>
      </c>
      <c r="F21" s="25"/>
      <c r="G21" s="22">
        <v>375730.4</v>
      </c>
      <c r="H21" s="25">
        <v>375730.4</v>
      </c>
      <c r="I21" s="25"/>
      <c r="J21" s="25">
        <f t="shared" si="0"/>
        <v>89899.20000000001</v>
      </c>
      <c r="K21" s="25">
        <f t="shared" si="1"/>
        <v>89899.20000000001</v>
      </c>
      <c r="L21" s="25">
        <f t="shared" si="2"/>
        <v>0</v>
      </c>
      <c r="M21" s="25">
        <v>375730.4</v>
      </c>
      <c r="N21" s="25">
        <v>375730.4</v>
      </c>
      <c r="O21" s="25">
        <f t="shared" si="5"/>
        <v>0</v>
      </c>
      <c r="P21" s="25">
        <f t="shared" si="6"/>
        <v>413303.44000000006</v>
      </c>
      <c r="Q21" s="25">
        <f t="shared" si="7"/>
        <v>413303.44000000006</v>
      </c>
      <c r="R21" s="25">
        <f t="shared" si="8"/>
        <v>0</v>
      </c>
      <c r="S21" s="49"/>
    </row>
    <row r="22" spans="1:19" ht="12.75" customHeight="1">
      <c r="A22" s="21"/>
      <c r="B22" s="20" t="s">
        <v>179</v>
      </c>
      <c r="C22" s="21"/>
      <c r="D22" s="22">
        <f t="shared" si="9"/>
        <v>0</v>
      </c>
      <c r="E22" s="18"/>
      <c r="F22" s="18"/>
      <c r="G22" s="22">
        <f t="shared" si="10"/>
        <v>0</v>
      </c>
      <c r="H22" s="18"/>
      <c r="I22" s="18"/>
      <c r="J22" s="25">
        <f t="shared" si="0"/>
        <v>0</v>
      </c>
      <c r="K22" s="25">
        <f t="shared" si="1"/>
        <v>0</v>
      </c>
      <c r="L22" s="25">
        <f t="shared" si="2"/>
        <v>0</v>
      </c>
      <c r="M22" s="25">
        <f t="shared" si="3"/>
        <v>0</v>
      </c>
      <c r="N22" s="25">
        <f t="shared" si="4"/>
        <v>0</v>
      </c>
      <c r="O22" s="25">
        <f t="shared" si="5"/>
        <v>0</v>
      </c>
      <c r="P22" s="25">
        <f t="shared" si="6"/>
        <v>0</v>
      </c>
      <c r="Q22" s="25">
        <f t="shared" si="7"/>
        <v>0</v>
      </c>
      <c r="R22" s="25">
        <f t="shared" si="8"/>
        <v>0</v>
      </c>
      <c r="S22" s="50"/>
    </row>
    <row r="23" spans="1:19" ht="12.75" customHeight="1">
      <c r="A23" s="21" t="s">
        <v>368</v>
      </c>
      <c r="B23" s="20" t="s">
        <v>369</v>
      </c>
      <c r="C23" s="21" t="s">
        <v>368</v>
      </c>
      <c r="D23" s="22">
        <v>61000</v>
      </c>
      <c r="E23" s="22">
        <v>61000</v>
      </c>
      <c r="F23" s="22"/>
      <c r="G23" s="22">
        <v>67000</v>
      </c>
      <c r="H23" s="22">
        <v>67000</v>
      </c>
      <c r="I23" s="22"/>
      <c r="J23" s="25">
        <f t="shared" si="0"/>
        <v>6000</v>
      </c>
      <c r="K23" s="25">
        <f t="shared" si="1"/>
        <v>6000</v>
      </c>
      <c r="L23" s="25">
        <f t="shared" si="2"/>
        <v>0</v>
      </c>
      <c r="M23" s="25">
        <v>65000</v>
      </c>
      <c r="N23" s="25">
        <v>65000</v>
      </c>
      <c r="O23" s="25">
        <f t="shared" si="5"/>
        <v>0</v>
      </c>
      <c r="P23" s="25">
        <f t="shared" si="6"/>
        <v>71500</v>
      </c>
      <c r="Q23" s="25">
        <f t="shared" si="7"/>
        <v>71500</v>
      </c>
      <c r="R23" s="25">
        <f t="shared" si="8"/>
        <v>0</v>
      </c>
      <c r="S23" s="50"/>
    </row>
    <row r="24" spans="1:19" ht="12.75" customHeight="1">
      <c r="A24" s="21" t="s">
        <v>370</v>
      </c>
      <c r="B24" s="20" t="s">
        <v>371</v>
      </c>
      <c r="C24" s="21" t="s">
        <v>370</v>
      </c>
      <c r="D24" s="22">
        <v>219866.2</v>
      </c>
      <c r="E24" s="22">
        <v>219866.2</v>
      </c>
      <c r="F24" s="22"/>
      <c r="G24" s="22">
        <v>302665.4</v>
      </c>
      <c r="H24" s="22">
        <v>302665.4</v>
      </c>
      <c r="I24" s="22"/>
      <c r="J24" s="25">
        <f t="shared" si="0"/>
        <v>82799.20000000001</v>
      </c>
      <c r="K24" s="25">
        <f t="shared" si="1"/>
        <v>82799.20000000001</v>
      </c>
      <c r="L24" s="25">
        <f t="shared" si="2"/>
        <v>0</v>
      </c>
      <c r="M24" s="25">
        <v>304665.4</v>
      </c>
      <c r="N24" s="25">
        <v>304665.4</v>
      </c>
      <c r="O24" s="25">
        <f t="shared" si="5"/>
        <v>0</v>
      </c>
      <c r="P24" s="25">
        <f t="shared" si="6"/>
        <v>335131.94000000006</v>
      </c>
      <c r="Q24" s="25">
        <f t="shared" si="7"/>
        <v>335131.94000000006</v>
      </c>
      <c r="R24" s="25">
        <f t="shared" si="8"/>
        <v>0</v>
      </c>
      <c r="S24" s="50"/>
    </row>
    <row r="25" spans="1:19" ht="12.75" customHeight="1">
      <c r="A25" s="21" t="s">
        <v>372</v>
      </c>
      <c r="B25" s="20" t="s">
        <v>373</v>
      </c>
      <c r="C25" s="21" t="s">
        <v>372</v>
      </c>
      <c r="D25" s="22">
        <v>3965</v>
      </c>
      <c r="E25" s="22">
        <v>3965</v>
      </c>
      <c r="F25" s="22"/>
      <c r="G25" s="22">
        <v>3065</v>
      </c>
      <c r="H25" s="22">
        <v>3065</v>
      </c>
      <c r="I25" s="22"/>
      <c r="J25" s="25">
        <f t="shared" si="0"/>
        <v>-900</v>
      </c>
      <c r="K25" s="25">
        <f t="shared" si="1"/>
        <v>-900</v>
      </c>
      <c r="L25" s="25">
        <f t="shared" si="2"/>
        <v>0</v>
      </c>
      <c r="M25" s="25">
        <v>3065</v>
      </c>
      <c r="N25" s="25">
        <v>3065</v>
      </c>
      <c r="O25" s="25">
        <f t="shared" si="5"/>
        <v>0</v>
      </c>
      <c r="P25" s="25">
        <f t="shared" si="6"/>
        <v>3371.5000000000005</v>
      </c>
      <c r="Q25" s="25">
        <f t="shared" si="7"/>
        <v>3371.5000000000005</v>
      </c>
      <c r="R25" s="25">
        <f t="shared" si="8"/>
        <v>0</v>
      </c>
      <c r="S25" s="50"/>
    </row>
    <row r="26" spans="1:19" ht="12.75" customHeight="1">
      <c r="A26" s="21" t="s">
        <v>374</v>
      </c>
      <c r="B26" s="20" t="s">
        <v>375</v>
      </c>
      <c r="C26" s="21" t="s">
        <v>374</v>
      </c>
      <c r="D26" s="22">
        <f t="shared" si="9"/>
        <v>1000</v>
      </c>
      <c r="E26" s="18">
        <v>1000</v>
      </c>
      <c r="F26" s="18"/>
      <c r="G26" s="22">
        <v>1000</v>
      </c>
      <c r="H26" s="18">
        <v>1000</v>
      </c>
      <c r="I26" s="18"/>
      <c r="J26" s="25">
        <f t="shared" si="0"/>
        <v>0</v>
      </c>
      <c r="K26" s="25">
        <f t="shared" si="1"/>
        <v>0</v>
      </c>
      <c r="L26" s="25">
        <f t="shared" si="2"/>
        <v>0</v>
      </c>
      <c r="M26" s="25">
        <v>1000</v>
      </c>
      <c r="N26" s="25">
        <v>1000</v>
      </c>
      <c r="O26" s="25">
        <f t="shared" si="5"/>
        <v>0</v>
      </c>
      <c r="P26" s="25">
        <f t="shared" si="6"/>
        <v>1100</v>
      </c>
      <c r="Q26" s="25">
        <f t="shared" si="7"/>
        <v>1100</v>
      </c>
      <c r="R26" s="25">
        <f t="shared" si="8"/>
        <v>0</v>
      </c>
      <c r="S26" s="50"/>
    </row>
    <row r="27" spans="1:19" ht="12.75" customHeight="1">
      <c r="A27" s="21" t="s">
        <v>376</v>
      </c>
      <c r="B27" s="20" t="s">
        <v>377</v>
      </c>
      <c r="C27" s="21" t="s">
        <v>376</v>
      </c>
      <c r="D27" s="22"/>
      <c r="E27" s="22"/>
      <c r="F27" s="22"/>
      <c r="G27" s="22">
        <v>2000</v>
      </c>
      <c r="H27" s="22">
        <v>2000</v>
      </c>
      <c r="I27" s="22"/>
      <c r="J27" s="25">
        <f t="shared" si="0"/>
        <v>2000</v>
      </c>
      <c r="K27" s="25">
        <f t="shared" si="1"/>
        <v>2000</v>
      </c>
      <c r="L27" s="25">
        <f t="shared" si="2"/>
        <v>0</v>
      </c>
      <c r="M27" s="25">
        <v>2000</v>
      </c>
      <c r="N27" s="25">
        <v>2000</v>
      </c>
      <c r="O27" s="25">
        <f t="shared" si="5"/>
        <v>0</v>
      </c>
      <c r="P27" s="25">
        <f t="shared" si="6"/>
        <v>2200</v>
      </c>
      <c r="Q27" s="25">
        <f t="shared" si="7"/>
        <v>2200</v>
      </c>
      <c r="R27" s="25">
        <f t="shared" si="8"/>
        <v>0</v>
      </c>
      <c r="S27" s="50"/>
    </row>
    <row r="28" spans="1:19" s="6" customFormat="1" ht="25.5" customHeight="1">
      <c r="A28" s="10" t="s">
        <v>378</v>
      </c>
      <c r="B28" s="16" t="s">
        <v>379</v>
      </c>
      <c r="C28" s="10" t="s">
        <v>355</v>
      </c>
      <c r="D28" s="22">
        <v>3500</v>
      </c>
      <c r="E28" s="25">
        <v>3500</v>
      </c>
      <c r="F28" s="25"/>
      <c r="G28" s="22">
        <v>4000</v>
      </c>
      <c r="H28" s="25">
        <v>4000</v>
      </c>
      <c r="I28" s="25"/>
      <c r="J28" s="25">
        <f t="shared" si="0"/>
        <v>500</v>
      </c>
      <c r="K28" s="25">
        <f t="shared" si="1"/>
        <v>500</v>
      </c>
      <c r="L28" s="25">
        <f t="shared" si="2"/>
        <v>0</v>
      </c>
      <c r="M28" s="25">
        <v>4000</v>
      </c>
      <c r="N28" s="25">
        <v>4000</v>
      </c>
      <c r="O28" s="25">
        <f t="shared" si="5"/>
        <v>0</v>
      </c>
      <c r="P28" s="25">
        <f t="shared" si="6"/>
        <v>4400</v>
      </c>
      <c r="Q28" s="25">
        <f t="shared" si="7"/>
        <v>4400</v>
      </c>
      <c r="R28" s="25">
        <f t="shared" si="8"/>
        <v>0</v>
      </c>
      <c r="S28" s="49"/>
    </row>
    <row r="29" spans="1:19" ht="12.75" customHeight="1">
      <c r="A29" s="21"/>
      <c r="B29" s="20" t="s">
        <v>179</v>
      </c>
      <c r="C29" s="21"/>
      <c r="D29" s="22">
        <f t="shared" si="9"/>
        <v>0</v>
      </c>
      <c r="E29" s="22"/>
      <c r="F29" s="22"/>
      <c r="G29" s="22">
        <f t="shared" si="10"/>
        <v>0</v>
      </c>
      <c r="H29" s="22"/>
      <c r="I29" s="22"/>
      <c r="J29" s="25">
        <f t="shared" si="0"/>
        <v>0</v>
      </c>
      <c r="K29" s="25">
        <f t="shared" si="1"/>
        <v>0</v>
      </c>
      <c r="L29" s="25">
        <f t="shared" si="2"/>
        <v>0</v>
      </c>
      <c r="M29" s="25">
        <f t="shared" si="3"/>
        <v>0</v>
      </c>
      <c r="N29" s="25">
        <f t="shared" si="4"/>
        <v>0</v>
      </c>
      <c r="O29" s="25">
        <f t="shared" si="5"/>
        <v>0</v>
      </c>
      <c r="P29" s="25">
        <f t="shared" si="6"/>
        <v>0</v>
      </c>
      <c r="Q29" s="25">
        <f t="shared" si="7"/>
        <v>0</v>
      </c>
      <c r="R29" s="25">
        <f t="shared" si="8"/>
        <v>0</v>
      </c>
      <c r="S29" s="50"/>
    </row>
    <row r="30" spans="1:19" ht="12.75" customHeight="1">
      <c r="A30" s="21" t="s">
        <v>380</v>
      </c>
      <c r="B30" s="20" t="s">
        <v>381</v>
      </c>
      <c r="C30" s="21" t="s">
        <v>380</v>
      </c>
      <c r="D30" s="22">
        <v>3500</v>
      </c>
      <c r="E30" s="18">
        <v>3500</v>
      </c>
      <c r="F30" s="18"/>
      <c r="G30" s="22">
        <v>3000</v>
      </c>
      <c r="H30" s="18">
        <v>3000</v>
      </c>
      <c r="I30" s="18"/>
      <c r="J30" s="25">
        <f t="shared" si="0"/>
        <v>-500</v>
      </c>
      <c r="K30" s="25">
        <f t="shared" si="1"/>
        <v>-500</v>
      </c>
      <c r="L30" s="25">
        <f t="shared" si="2"/>
        <v>0</v>
      </c>
      <c r="M30" s="25">
        <v>3000</v>
      </c>
      <c r="N30" s="25">
        <v>3000</v>
      </c>
      <c r="O30" s="25">
        <f t="shared" si="5"/>
        <v>0</v>
      </c>
      <c r="P30" s="25">
        <f t="shared" si="6"/>
        <v>3300.0000000000005</v>
      </c>
      <c r="Q30" s="25">
        <f t="shared" si="7"/>
        <v>3300.0000000000005</v>
      </c>
      <c r="R30" s="25">
        <f t="shared" si="8"/>
        <v>0</v>
      </c>
      <c r="S30" s="50"/>
    </row>
    <row r="31" spans="1:19" ht="12.75" customHeight="1">
      <c r="A31" s="21" t="s">
        <v>382</v>
      </c>
      <c r="B31" s="20" t="s">
        <v>383</v>
      </c>
      <c r="C31" s="21" t="s">
        <v>382</v>
      </c>
      <c r="D31" s="22">
        <v>0</v>
      </c>
      <c r="E31" s="22">
        <v>0</v>
      </c>
      <c r="F31" s="22"/>
      <c r="G31" s="22">
        <v>1000</v>
      </c>
      <c r="H31" s="22">
        <v>1000</v>
      </c>
      <c r="I31" s="22"/>
      <c r="J31" s="25">
        <f t="shared" si="0"/>
        <v>1000</v>
      </c>
      <c r="K31" s="25">
        <f t="shared" si="1"/>
        <v>1000</v>
      </c>
      <c r="L31" s="25">
        <f t="shared" si="2"/>
        <v>0</v>
      </c>
      <c r="M31" s="25">
        <v>1000</v>
      </c>
      <c r="N31" s="25">
        <v>1000</v>
      </c>
      <c r="O31" s="25">
        <f t="shared" si="5"/>
        <v>0</v>
      </c>
      <c r="P31" s="25">
        <f t="shared" si="6"/>
        <v>1100</v>
      </c>
      <c r="Q31" s="25">
        <f t="shared" si="7"/>
        <v>1100</v>
      </c>
      <c r="R31" s="25">
        <f t="shared" si="8"/>
        <v>0</v>
      </c>
      <c r="S31" s="50"/>
    </row>
    <row r="32" spans="1:19" s="6" customFormat="1" ht="25.5" customHeight="1">
      <c r="A32" s="10" t="s">
        <v>384</v>
      </c>
      <c r="B32" s="16" t="s">
        <v>385</v>
      </c>
      <c r="C32" s="10" t="s">
        <v>355</v>
      </c>
      <c r="D32" s="22">
        <f t="shared" si="9"/>
        <v>0</v>
      </c>
      <c r="E32" s="25"/>
      <c r="F32" s="25"/>
      <c r="G32" s="22">
        <f t="shared" si="10"/>
        <v>0</v>
      </c>
      <c r="H32" s="25"/>
      <c r="I32" s="25"/>
      <c r="J32" s="25">
        <f t="shared" si="0"/>
        <v>0</v>
      </c>
      <c r="K32" s="25">
        <f t="shared" si="1"/>
        <v>0</v>
      </c>
      <c r="L32" s="25">
        <f t="shared" si="2"/>
        <v>0</v>
      </c>
      <c r="M32" s="25">
        <f t="shared" si="3"/>
        <v>0</v>
      </c>
      <c r="N32" s="25">
        <f t="shared" si="4"/>
        <v>0</v>
      </c>
      <c r="O32" s="25">
        <f t="shared" si="5"/>
        <v>0</v>
      </c>
      <c r="P32" s="25">
        <f t="shared" si="6"/>
        <v>0</v>
      </c>
      <c r="Q32" s="25">
        <f t="shared" si="7"/>
        <v>0</v>
      </c>
      <c r="R32" s="25">
        <f t="shared" si="8"/>
        <v>0</v>
      </c>
      <c r="S32" s="49"/>
    </row>
    <row r="33" spans="1:19" ht="12.75" customHeight="1">
      <c r="A33" s="21"/>
      <c r="B33" s="20" t="s">
        <v>179</v>
      </c>
      <c r="C33" s="21"/>
      <c r="D33" s="22">
        <f t="shared" si="9"/>
        <v>0</v>
      </c>
      <c r="E33" s="22"/>
      <c r="F33" s="22"/>
      <c r="G33" s="22">
        <f t="shared" si="10"/>
        <v>0</v>
      </c>
      <c r="H33" s="22"/>
      <c r="I33" s="22"/>
      <c r="J33" s="25">
        <f t="shared" si="0"/>
        <v>0</v>
      </c>
      <c r="K33" s="25">
        <f t="shared" si="1"/>
        <v>0</v>
      </c>
      <c r="L33" s="25">
        <f t="shared" si="2"/>
        <v>0</v>
      </c>
      <c r="M33" s="25">
        <f t="shared" si="3"/>
        <v>0</v>
      </c>
      <c r="N33" s="25">
        <f t="shared" si="4"/>
        <v>0</v>
      </c>
      <c r="O33" s="25">
        <f t="shared" si="5"/>
        <v>0</v>
      </c>
      <c r="P33" s="25">
        <f t="shared" si="6"/>
        <v>0</v>
      </c>
      <c r="Q33" s="25">
        <f t="shared" si="7"/>
        <v>0</v>
      </c>
      <c r="R33" s="25">
        <f t="shared" si="8"/>
        <v>0</v>
      </c>
      <c r="S33" s="50"/>
    </row>
    <row r="34" spans="1:19" ht="12.75" customHeight="1">
      <c r="A34" s="21" t="s">
        <v>386</v>
      </c>
      <c r="B34" s="20" t="s">
        <v>387</v>
      </c>
      <c r="C34" s="21" t="s">
        <v>386</v>
      </c>
      <c r="D34" s="22">
        <f t="shared" si="9"/>
        <v>0</v>
      </c>
      <c r="E34" s="22"/>
      <c r="F34" s="22"/>
      <c r="G34" s="22">
        <f t="shared" si="10"/>
        <v>0</v>
      </c>
      <c r="H34" s="22"/>
      <c r="I34" s="22"/>
      <c r="J34" s="25">
        <f t="shared" si="0"/>
        <v>0</v>
      </c>
      <c r="K34" s="25">
        <f t="shared" si="1"/>
        <v>0</v>
      </c>
      <c r="L34" s="25">
        <f t="shared" si="2"/>
        <v>0</v>
      </c>
      <c r="M34" s="25">
        <f t="shared" si="3"/>
        <v>0</v>
      </c>
      <c r="N34" s="25">
        <f t="shared" si="4"/>
        <v>0</v>
      </c>
      <c r="O34" s="25">
        <f t="shared" si="5"/>
        <v>0</v>
      </c>
      <c r="P34" s="25">
        <f t="shared" si="6"/>
        <v>0</v>
      </c>
      <c r="Q34" s="25">
        <f t="shared" si="7"/>
        <v>0</v>
      </c>
      <c r="R34" s="25">
        <f t="shared" si="8"/>
        <v>0</v>
      </c>
      <c r="S34" s="50"/>
    </row>
    <row r="35" spans="1:19" ht="12.75" customHeight="1">
      <c r="A35" s="21" t="s">
        <v>388</v>
      </c>
      <c r="B35" s="20" t="s">
        <v>389</v>
      </c>
      <c r="C35" s="21" t="s">
        <v>388</v>
      </c>
      <c r="D35" s="22">
        <v>3700</v>
      </c>
      <c r="E35" s="18">
        <v>3700</v>
      </c>
      <c r="F35" s="18"/>
      <c r="G35" s="22">
        <v>2000</v>
      </c>
      <c r="H35" s="18">
        <v>2000</v>
      </c>
      <c r="I35" s="18"/>
      <c r="J35" s="25">
        <f t="shared" si="0"/>
        <v>-1700</v>
      </c>
      <c r="K35" s="25">
        <f t="shared" si="1"/>
        <v>-1700</v>
      </c>
      <c r="L35" s="25">
        <f t="shared" si="2"/>
        <v>0</v>
      </c>
      <c r="M35" s="25">
        <v>4000</v>
      </c>
      <c r="N35" s="25">
        <v>4000</v>
      </c>
      <c r="O35" s="25">
        <f t="shared" si="5"/>
        <v>0</v>
      </c>
      <c r="P35" s="25">
        <f t="shared" si="6"/>
        <v>4400</v>
      </c>
      <c r="Q35" s="25">
        <f t="shared" si="7"/>
        <v>4400</v>
      </c>
      <c r="R35" s="25">
        <f t="shared" si="8"/>
        <v>0</v>
      </c>
      <c r="S35" s="50"/>
    </row>
    <row r="36" spans="1:19" ht="12.75" customHeight="1">
      <c r="A36" s="21" t="s">
        <v>390</v>
      </c>
      <c r="B36" s="20" t="s">
        <v>391</v>
      </c>
      <c r="C36" s="21" t="s">
        <v>390</v>
      </c>
      <c r="D36" s="22">
        <f t="shared" si="9"/>
        <v>500</v>
      </c>
      <c r="E36" s="22">
        <v>500</v>
      </c>
      <c r="F36" s="22"/>
      <c r="G36" s="22">
        <v>500</v>
      </c>
      <c r="H36" s="22">
        <v>500</v>
      </c>
      <c r="I36" s="22"/>
      <c r="J36" s="25">
        <f t="shared" si="0"/>
        <v>0</v>
      </c>
      <c r="K36" s="25">
        <f t="shared" si="1"/>
        <v>0</v>
      </c>
      <c r="L36" s="25">
        <f t="shared" si="2"/>
        <v>0</v>
      </c>
      <c r="M36" s="25">
        <v>500</v>
      </c>
      <c r="N36" s="25">
        <v>500</v>
      </c>
      <c r="O36" s="25">
        <f t="shared" si="5"/>
        <v>0</v>
      </c>
      <c r="P36" s="25">
        <f t="shared" si="6"/>
        <v>550</v>
      </c>
      <c r="Q36" s="25">
        <f t="shared" si="7"/>
        <v>550</v>
      </c>
      <c r="R36" s="25">
        <f t="shared" si="8"/>
        <v>0</v>
      </c>
      <c r="S36" s="50"/>
    </row>
    <row r="37" spans="1:19" ht="12.75" customHeight="1">
      <c r="A37" s="21" t="s">
        <v>392</v>
      </c>
      <c r="B37" s="20" t="s">
        <v>393</v>
      </c>
      <c r="C37" s="21" t="s">
        <v>392</v>
      </c>
      <c r="D37" s="22">
        <f t="shared" si="9"/>
        <v>1000</v>
      </c>
      <c r="E37" s="22">
        <v>1000</v>
      </c>
      <c r="F37" s="22"/>
      <c r="G37" s="22">
        <v>1000</v>
      </c>
      <c r="H37" s="22">
        <v>1000</v>
      </c>
      <c r="I37" s="22"/>
      <c r="J37" s="25">
        <f t="shared" si="0"/>
        <v>0</v>
      </c>
      <c r="K37" s="25">
        <f t="shared" si="1"/>
        <v>0</v>
      </c>
      <c r="L37" s="25">
        <f t="shared" si="2"/>
        <v>0</v>
      </c>
      <c r="M37" s="25">
        <v>1000</v>
      </c>
      <c r="N37" s="25">
        <v>1000</v>
      </c>
      <c r="O37" s="25">
        <f t="shared" si="5"/>
        <v>0</v>
      </c>
      <c r="P37" s="25">
        <f t="shared" si="6"/>
        <v>1100</v>
      </c>
      <c r="Q37" s="25">
        <f t="shared" si="7"/>
        <v>1100</v>
      </c>
      <c r="R37" s="25">
        <f t="shared" si="8"/>
        <v>0</v>
      </c>
      <c r="S37" s="50"/>
    </row>
    <row r="38" spans="1:19" ht="12.75" customHeight="1">
      <c r="A38" s="21" t="s">
        <v>394</v>
      </c>
      <c r="B38" s="20" t="s">
        <v>395</v>
      </c>
      <c r="C38" s="21" t="s">
        <v>394</v>
      </c>
      <c r="D38" s="22">
        <f t="shared" si="9"/>
        <v>2880</v>
      </c>
      <c r="E38" s="18">
        <v>2880</v>
      </c>
      <c r="F38" s="18"/>
      <c r="G38" s="22">
        <v>4500</v>
      </c>
      <c r="H38" s="18">
        <v>4500</v>
      </c>
      <c r="I38" s="18"/>
      <c r="J38" s="25">
        <f t="shared" si="0"/>
        <v>1620</v>
      </c>
      <c r="K38" s="25">
        <f t="shared" si="1"/>
        <v>1620</v>
      </c>
      <c r="L38" s="25">
        <f t="shared" si="2"/>
        <v>0</v>
      </c>
      <c r="M38" s="25">
        <v>4500</v>
      </c>
      <c r="N38" s="25">
        <v>4500</v>
      </c>
      <c r="O38" s="25">
        <f t="shared" si="5"/>
        <v>0</v>
      </c>
      <c r="P38" s="25">
        <f t="shared" si="6"/>
        <v>4950</v>
      </c>
      <c r="Q38" s="25">
        <f t="shared" si="7"/>
        <v>4950</v>
      </c>
      <c r="R38" s="25">
        <f t="shared" si="8"/>
        <v>0</v>
      </c>
      <c r="S38" s="50"/>
    </row>
    <row r="39" spans="1:19" ht="12.75" customHeight="1">
      <c r="A39" s="21" t="s">
        <v>396</v>
      </c>
      <c r="B39" s="20" t="s">
        <v>397</v>
      </c>
      <c r="C39" s="21" t="s">
        <v>396</v>
      </c>
      <c r="D39" s="22">
        <f t="shared" si="9"/>
        <v>2500</v>
      </c>
      <c r="E39" s="22">
        <v>2500</v>
      </c>
      <c r="F39" s="22"/>
      <c r="G39" s="22">
        <v>2500</v>
      </c>
      <c r="H39" s="22">
        <v>2500</v>
      </c>
      <c r="I39" s="22"/>
      <c r="J39" s="25">
        <f t="shared" si="0"/>
        <v>0</v>
      </c>
      <c r="K39" s="25">
        <f t="shared" si="1"/>
        <v>0</v>
      </c>
      <c r="L39" s="25">
        <f t="shared" si="2"/>
        <v>0</v>
      </c>
      <c r="M39" s="25">
        <v>2500</v>
      </c>
      <c r="N39" s="25">
        <v>2500</v>
      </c>
      <c r="O39" s="25">
        <f t="shared" si="5"/>
        <v>0</v>
      </c>
      <c r="P39" s="25">
        <f t="shared" si="6"/>
        <v>2750</v>
      </c>
      <c r="Q39" s="25">
        <f t="shared" si="7"/>
        <v>2750</v>
      </c>
      <c r="R39" s="25">
        <f t="shared" si="8"/>
        <v>0</v>
      </c>
      <c r="S39" s="50"/>
    </row>
    <row r="40" spans="1:19" ht="12.75" customHeight="1">
      <c r="A40" s="21" t="s">
        <v>398</v>
      </c>
      <c r="B40" s="20" t="s">
        <v>399</v>
      </c>
      <c r="C40" s="21" t="s">
        <v>400</v>
      </c>
      <c r="D40" s="22">
        <v>497367.8</v>
      </c>
      <c r="E40" s="22">
        <v>497367.8</v>
      </c>
      <c r="F40" s="22"/>
      <c r="G40" s="22">
        <v>530706.8</v>
      </c>
      <c r="H40" s="22">
        <v>530706.8</v>
      </c>
      <c r="I40" s="22"/>
      <c r="J40" s="25">
        <f t="shared" si="0"/>
        <v>33339.00000000006</v>
      </c>
      <c r="K40" s="25">
        <f t="shared" si="1"/>
        <v>33339.00000000006</v>
      </c>
      <c r="L40" s="25">
        <f t="shared" si="2"/>
        <v>0</v>
      </c>
      <c r="M40" s="25">
        <v>553136</v>
      </c>
      <c r="N40" s="25">
        <v>553136</v>
      </c>
      <c r="O40" s="25">
        <f t="shared" si="5"/>
        <v>0</v>
      </c>
      <c r="P40" s="25">
        <f t="shared" si="6"/>
        <v>608449.6000000001</v>
      </c>
      <c r="Q40" s="25">
        <f t="shared" si="7"/>
        <v>608449.6000000001</v>
      </c>
      <c r="R40" s="25">
        <f t="shared" si="8"/>
        <v>0</v>
      </c>
      <c r="S40" s="50"/>
    </row>
    <row r="41" spans="1:19" s="6" customFormat="1" ht="25.5" customHeight="1">
      <c r="A41" s="10" t="s">
        <v>401</v>
      </c>
      <c r="B41" s="16" t="s">
        <v>402</v>
      </c>
      <c r="C41" s="10" t="s">
        <v>355</v>
      </c>
      <c r="D41" s="22">
        <f t="shared" si="9"/>
        <v>0</v>
      </c>
      <c r="E41" s="25"/>
      <c r="F41" s="25"/>
      <c r="G41" s="22">
        <f t="shared" si="10"/>
        <v>0</v>
      </c>
      <c r="H41" s="25"/>
      <c r="I41" s="25"/>
      <c r="J41" s="25">
        <f t="shared" si="0"/>
        <v>0</v>
      </c>
      <c r="K41" s="25">
        <f t="shared" si="1"/>
        <v>0</v>
      </c>
      <c r="L41" s="25">
        <f t="shared" si="2"/>
        <v>0</v>
      </c>
      <c r="M41" s="25">
        <f t="shared" si="3"/>
        <v>0</v>
      </c>
      <c r="N41" s="25">
        <f t="shared" si="4"/>
        <v>0</v>
      </c>
      <c r="O41" s="25">
        <f t="shared" si="5"/>
        <v>0</v>
      </c>
      <c r="P41" s="25">
        <f t="shared" si="6"/>
        <v>0</v>
      </c>
      <c r="Q41" s="25">
        <f t="shared" si="7"/>
        <v>0</v>
      </c>
      <c r="R41" s="25">
        <f t="shared" si="8"/>
        <v>0</v>
      </c>
      <c r="S41" s="49"/>
    </row>
    <row r="42" spans="1:19" ht="12.75" customHeight="1">
      <c r="A42" s="21"/>
      <c r="B42" s="20" t="s">
        <v>179</v>
      </c>
      <c r="C42" s="21"/>
      <c r="D42" s="22">
        <f t="shared" si="9"/>
        <v>0</v>
      </c>
      <c r="E42" s="18"/>
      <c r="F42" s="18"/>
      <c r="G42" s="22">
        <f t="shared" si="10"/>
        <v>0</v>
      </c>
      <c r="H42" s="18"/>
      <c r="I42" s="18"/>
      <c r="J42" s="25">
        <f t="shared" si="0"/>
        <v>0</v>
      </c>
      <c r="K42" s="25">
        <f t="shared" si="1"/>
        <v>0</v>
      </c>
      <c r="L42" s="25">
        <f t="shared" si="2"/>
        <v>0</v>
      </c>
      <c r="M42" s="25">
        <f t="shared" si="3"/>
        <v>0</v>
      </c>
      <c r="N42" s="25">
        <f t="shared" si="4"/>
        <v>0</v>
      </c>
      <c r="O42" s="25">
        <f t="shared" si="5"/>
        <v>0</v>
      </c>
      <c r="P42" s="25">
        <f t="shared" si="6"/>
        <v>0</v>
      </c>
      <c r="Q42" s="25">
        <f t="shared" si="7"/>
        <v>0</v>
      </c>
      <c r="R42" s="25">
        <f t="shared" si="8"/>
        <v>0</v>
      </c>
      <c r="S42" s="50"/>
    </row>
    <row r="43" spans="1:19" ht="12.75" customHeight="1">
      <c r="A43" s="21" t="s">
        <v>403</v>
      </c>
      <c r="B43" s="20" t="s">
        <v>404</v>
      </c>
      <c r="C43" s="21" t="s">
        <v>403</v>
      </c>
      <c r="D43" s="22">
        <f t="shared" si="9"/>
        <v>6000</v>
      </c>
      <c r="E43" s="22">
        <v>6000</v>
      </c>
      <c r="F43" s="22"/>
      <c r="G43" s="22">
        <v>6000</v>
      </c>
      <c r="H43" s="22">
        <v>6000</v>
      </c>
      <c r="I43" s="22"/>
      <c r="J43" s="25">
        <f t="shared" si="0"/>
        <v>0</v>
      </c>
      <c r="K43" s="25">
        <f t="shared" si="1"/>
        <v>0</v>
      </c>
      <c r="L43" s="25">
        <f t="shared" si="2"/>
        <v>0</v>
      </c>
      <c r="M43" s="25">
        <v>6000</v>
      </c>
      <c r="N43" s="25">
        <v>6000</v>
      </c>
      <c r="O43" s="25">
        <f t="shared" si="5"/>
        <v>0</v>
      </c>
      <c r="P43" s="25">
        <f t="shared" si="6"/>
        <v>6600.000000000001</v>
      </c>
      <c r="Q43" s="25">
        <f t="shared" si="7"/>
        <v>6600.000000000001</v>
      </c>
      <c r="R43" s="25">
        <f t="shared" si="8"/>
        <v>0</v>
      </c>
      <c r="S43" s="50"/>
    </row>
    <row r="44" spans="1:19" s="6" customFormat="1" ht="25.5" customHeight="1">
      <c r="A44" s="10" t="s">
        <v>405</v>
      </c>
      <c r="B44" s="16" t="s">
        <v>406</v>
      </c>
      <c r="C44" s="10" t="s">
        <v>355</v>
      </c>
      <c r="D44" s="22">
        <f t="shared" si="9"/>
        <v>0</v>
      </c>
      <c r="E44" s="25"/>
      <c r="F44" s="25"/>
      <c r="G44" s="22">
        <f t="shared" si="10"/>
        <v>0</v>
      </c>
      <c r="H44" s="25"/>
      <c r="I44" s="25"/>
      <c r="J44" s="25">
        <f t="shared" si="0"/>
        <v>0</v>
      </c>
      <c r="K44" s="25">
        <f t="shared" si="1"/>
        <v>0</v>
      </c>
      <c r="L44" s="25">
        <f t="shared" si="2"/>
        <v>0</v>
      </c>
      <c r="M44" s="25">
        <f t="shared" si="3"/>
        <v>0</v>
      </c>
      <c r="N44" s="25">
        <f t="shared" si="4"/>
        <v>0</v>
      </c>
      <c r="O44" s="25">
        <f t="shared" si="5"/>
        <v>0</v>
      </c>
      <c r="P44" s="25">
        <f t="shared" si="6"/>
        <v>0</v>
      </c>
      <c r="Q44" s="25">
        <f t="shared" si="7"/>
        <v>0</v>
      </c>
      <c r="R44" s="25">
        <f t="shared" si="8"/>
        <v>0</v>
      </c>
      <c r="S44" s="49"/>
    </row>
    <row r="45" spans="1:19" ht="12.75" customHeight="1">
      <c r="A45" s="21"/>
      <c r="B45" s="20" t="s">
        <v>179</v>
      </c>
      <c r="C45" s="21"/>
      <c r="D45" s="22">
        <f t="shared" si="9"/>
        <v>0</v>
      </c>
      <c r="E45" s="18"/>
      <c r="F45" s="18"/>
      <c r="G45" s="22">
        <f t="shared" si="10"/>
        <v>0</v>
      </c>
      <c r="H45" s="18"/>
      <c r="I45" s="18"/>
      <c r="J45" s="25">
        <f t="shared" si="0"/>
        <v>0</v>
      </c>
      <c r="K45" s="25">
        <f t="shared" si="1"/>
        <v>0</v>
      </c>
      <c r="L45" s="25">
        <f t="shared" si="2"/>
        <v>0</v>
      </c>
      <c r="M45" s="25">
        <f t="shared" si="3"/>
        <v>0</v>
      </c>
      <c r="N45" s="25">
        <f t="shared" si="4"/>
        <v>0</v>
      </c>
      <c r="O45" s="25">
        <f t="shared" si="5"/>
        <v>0</v>
      </c>
      <c r="P45" s="25">
        <f t="shared" si="6"/>
        <v>0</v>
      </c>
      <c r="Q45" s="25">
        <f t="shared" si="7"/>
        <v>0</v>
      </c>
      <c r="R45" s="25">
        <f t="shared" si="8"/>
        <v>0</v>
      </c>
      <c r="S45" s="50"/>
    </row>
    <row r="46" spans="1:19" ht="12.75" customHeight="1">
      <c r="A46" s="21" t="s">
        <v>407</v>
      </c>
      <c r="B46" s="20" t="s">
        <v>408</v>
      </c>
      <c r="C46" s="21" t="s">
        <v>407</v>
      </c>
      <c r="D46" s="22">
        <v>9800</v>
      </c>
      <c r="E46" s="25">
        <v>9800</v>
      </c>
      <c r="F46" s="25"/>
      <c r="G46" s="22">
        <v>148461.6</v>
      </c>
      <c r="H46" s="25">
        <v>148461.6</v>
      </c>
      <c r="I46" s="25"/>
      <c r="J46" s="25">
        <f t="shared" si="0"/>
        <v>138661.6</v>
      </c>
      <c r="K46" s="25">
        <f t="shared" si="1"/>
        <v>138661.6</v>
      </c>
      <c r="L46" s="25">
        <f t="shared" si="2"/>
        <v>0</v>
      </c>
      <c r="M46" s="25">
        <v>19000</v>
      </c>
      <c r="N46" s="25">
        <v>19000</v>
      </c>
      <c r="O46" s="25">
        <f t="shared" si="5"/>
        <v>0</v>
      </c>
      <c r="P46" s="25">
        <f t="shared" si="6"/>
        <v>20900</v>
      </c>
      <c r="Q46" s="25">
        <f t="shared" si="7"/>
        <v>20900</v>
      </c>
      <c r="R46" s="25">
        <f t="shared" si="8"/>
        <v>0</v>
      </c>
      <c r="S46" s="50"/>
    </row>
    <row r="47" spans="1:19" ht="12.75" customHeight="1">
      <c r="A47" s="21" t="s">
        <v>409</v>
      </c>
      <c r="B47" s="20" t="s">
        <v>410</v>
      </c>
      <c r="C47" s="21" t="s">
        <v>409</v>
      </c>
      <c r="D47" s="22">
        <f t="shared" si="9"/>
        <v>8000</v>
      </c>
      <c r="E47" s="18">
        <v>8000</v>
      </c>
      <c r="F47" s="18"/>
      <c r="G47" s="22">
        <v>8000</v>
      </c>
      <c r="H47" s="18">
        <v>8000</v>
      </c>
      <c r="I47" s="18"/>
      <c r="J47" s="25">
        <f t="shared" si="0"/>
        <v>0</v>
      </c>
      <c r="K47" s="25">
        <f t="shared" si="1"/>
        <v>0</v>
      </c>
      <c r="L47" s="25">
        <f t="shared" si="2"/>
        <v>0</v>
      </c>
      <c r="M47" s="25">
        <v>8000</v>
      </c>
      <c r="N47" s="25">
        <v>8000</v>
      </c>
      <c r="O47" s="25">
        <f t="shared" si="5"/>
        <v>0</v>
      </c>
      <c r="P47" s="25">
        <f t="shared" si="6"/>
        <v>8800</v>
      </c>
      <c r="Q47" s="25">
        <f t="shared" si="7"/>
        <v>8800</v>
      </c>
      <c r="R47" s="25">
        <f t="shared" si="8"/>
        <v>0</v>
      </c>
      <c r="S47" s="50"/>
    </row>
    <row r="48" spans="1:19" s="6" customFormat="1" ht="25.5" customHeight="1">
      <c r="A48" s="10" t="s">
        <v>411</v>
      </c>
      <c r="B48" s="16" t="s">
        <v>412</v>
      </c>
      <c r="C48" s="10" t="s">
        <v>355</v>
      </c>
      <c r="D48" s="22">
        <f t="shared" si="9"/>
        <v>0</v>
      </c>
      <c r="E48" s="25"/>
      <c r="F48" s="25"/>
      <c r="G48" s="22">
        <f t="shared" si="10"/>
        <v>0</v>
      </c>
      <c r="H48" s="25"/>
      <c r="I48" s="25"/>
      <c r="J48" s="25">
        <f t="shared" si="0"/>
        <v>0</v>
      </c>
      <c r="K48" s="25">
        <f t="shared" si="1"/>
        <v>0</v>
      </c>
      <c r="L48" s="25">
        <f t="shared" si="2"/>
        <v>0</v>
      </c>
      <c r="M48" s="25">
        <f t="shared" si="3"/>
        <v>0</v>
      </c>
      <c r="N48" s="25">
        <f t="shared" si="4"/>
        <v>0</v>
      </c>
      <c r="O48" s="25">
        <f t="shared" si="5"/>
        <v>0</v>
      </c>
      <c r="P48" s="25">
        <f t="shared" si="6"/>
        <v>0</v>
      </c>
      <c r="Q48" s="25">
        <f t="shared" si="7"/>
        <v>0</v>
      </c>
      <c r="R48" s="25">
        <f t="shared" si="8"/>
        <v>0</v>
      </c>
      <c r="S48" s="49"/>
    </row>
    <row r="49" spans="1:19" ht="12.75" customHeight="1">
      <c r="A49" s="21"/>
      <c r="B49" s="20" t="s">
        <v>179</v>
      </c>
      <c r="C49" s="21"/>
      <c r="D49" s="22">
        <f t="shared" si="9"/>
        <v>0</v>
      </c>
      <c r="E49" s="25"/>
      <c r="F49" s="25"/>
      <c r="G49" s="22">
        <f t="shared" si="10"/>
        <v>0</v>
      </c>
      <c r="H49" s="25"/>
      <c r="I49" s="25"/>
      <c r="J49" s="25">
        <f t="shared" si="0"/>
        <v>0</v>
      </c>
      <c r="K49" s="25">
        <f t="shared" si="1"/>
        <v>0</v>
      </c>
      <c r="L49" s="25">
        <f t="shared" si="2"/>
        <v>0</v>
      </c>
      <c r="M49" s="25">
        <f t="shared" si="3"/>
        <v>0</v>
      </c>
      <c r="N49" s="25">
        <f t="shared" si="4"/>
        <v>0</v>
      </c>
      <c r="O49" s="25">
        <f t="shared" si="5"/>
        <v>0</v>
      </c>
      <c r="P49" s="25">
        <f t="shared" si="6"/>
        <v>0</v>
      </c>
      <c r="Q49" s="25">
        <f t="shared" si="7"/>
        <v>0</v>
      </c>
      <c r="R49" s="25">
        <f t="shared" si="8"/>
        <v>0</v>
      </c>
      <c r="S49" s="50"/>
    </row>
    <row r="50" spans="1:19" ht="12.75" customHeight="1">
      <c r="A50" s="21" t="s">
        <v>413</v>
      </c>
      <c r="B50" s="20" t="s">
        <v>414</v>
      </c>
      <c r="C50" s="21" t="s">
        <v>413</v>
      </c>
      <c r="D50" s="22">
        <v>5130</v>
      </c>
      <c r="E50" s="18">
        <v>5130</v>
      </c>
      <c r="F50" s="18"/>
      <c r="G50" s="22">
        <v>5200</v>
      </c>
      <c r="H50" s="18">
        <v>5200</v>
      </c>
      <c r="I50" s="18"/>
      <c r="J50" s="25">
        <f t="shared" si="0"/>
        <v>70</v>
      </c>
      <c r="K50" s="25">
        <f t="shared" si="1"/>
        <v>70</v>
      </c>
      <c r="L50" s="25">
        <f t="shared" si="2"/>
        <v>0</v>
      </c>
      <c r="M50" s="25">
        <v>5200</v>
      </c>
      <c r="N50" s="25">
        <v>5200</v>
      </c>
      <c r="O50" s="25">
        <f t="shared" si="5"/>
        <v>0</v>
      </c>
      <c r="P50" s="25">
        <f t="shared" si="6"/>
        <v>5720.000000000001</v>
      </c>
      <c r="Q50" s="25">
        <f t="shared" si="7"/>
        <v>5720.000000000001</v>
      </c>
      <c r="R50" s="25">
        <f t="shared" si="8"/>
        <v>0</v>
      </c>
      <c r="S50" s="50"/>
    </row>
    <row r="51" spans="1:19" ht="12.75" customHeight="1">
      <c r="A51" s="21" t="s">
        <v>415</v>
      </c>
      <c r="B51" s="20" t="s">
        <v>416</v>
      </c>
      <c r="C51" s="21" t="s">
        <v>415</v>
      </c>
      <c r="D51" s="22">
        <f t="shared" si="9"/>
        <v>15000</v>
      </c>
      <c r="E51" s="22">
        <v>15000</v>
      </c>
      <c r="F51" s="22"/>
      <c r="G51" s="22">
        <v>16000</v>
      </c>
      <c r="H51" s="22">
        <v>16000</v>
      </c>
      <c r="I51" s="22"/>
      <c r="J51" s="25">
        <f t="shared" si="0"/>
        <v>1000</v>
      </c>
      <c r="K51" s="25">
        <f t="shared" si="1"/>
        <v>1000</v>
      </c>
      <c r="L51" s="25">
        <f t="shared" si="2"/>
        <v>0</v>
      </c>
      <c r="M51" s="25">
        <v>16000</v>
      </c>
      <c r="N51" s="25">
        <v>16000</v>
      </c>
      <c r="O51" s="25">
        <f t="shared" si="5"/>
        <v>0</v>
      </c>
      <c r="P51" s="25">
        <f t="shared" si="6"/>
        <v>17600</v>
      </c>
      <c r="Q51" s="25">
        <f t="shared" si="7"/>
        <v>17600</v>
      </c>
      <c r="R51" s="25">
        <f t="shared" si="8"/>
        <v>0</v>
      </c>
      <c r="S51" s="50"/>
    </row>
    <row r="52" spans="1:19" ht="12.75" customHeight="1">
      <c r="A52" s="21" t="s">
        <v>417</v>
      </c>
      <c r="B52" s="20" t="s">
        <v>418</v>
      </c>
      <c r="C52" s="21" t="s">
        <v>417</v>
      </c>
      <c r="D52" s="22">
        <f t="shared" si="9"/>
        <v>6680</v>
      </c>
      <c r="E52" s="25">
        <v>6680</v>
      </c>
      <c r="F52" s="25"/>
      <c r="G52" s="22">
        <v>6700</v>
      </c>
      <c r="H52" s="25">
        <v>6700</v>
      </c>
      <c r="I52" s="25"/>
      <c r="J52" s="25">
        <f t="shared" si="0"/>
        <v>20</v>
      </c>
      <c r="K52" s="25">
        <f t="shared" si="1"/>
        <v>20</v>
      </c>
      <c r="L52" s="25">
        <f t="shared" si="2"/>
        <v>0</v>
      </c>
      <c r="M52" s="25">
        <v>6700</v>
      </c>
      <c r="N52" s="25">
        <v>6700</v>
      </c>
      <c r="O52" s="25">
        <f t="shared" si="5"/>
        <v>0</v>
      </c>
      <c r="P52" s="25">
        <f t="shared" si="6"/>
        <v>7370.000000000001</v>
      </c>
      <c r="Q52" s="25">
        <f t="shared" si="7"/>
        <v>7370.000000000001</v>
      </c>
      <c r="R52" s="25">
        <f t="shared" si="8"/>
        <v>0</v>
      </c>
      <c r="S52" s="50"/>
    </row>
    <row r="53" spans="1:19" ht="12.75" customHeight="1">
      <c r="A53" s="21" t="s">
        <v>419</v>
      </c>
      <c r="B53" s="20" t="s">
        <v>420</v>
      </c>
      <c r="C53" s="21" t="s">
        <v>421</v>
      </c>
      <c r="D53" s="22">
        <v>27790</v>
      </c>
      <c r="E53" s="22">
        <v>27790</v>
      </c>
      <c r="F53" s="22"/>
      <c r="G53" s="22">
        <v>33400</v>
      </c>
      <c r="H53" s="22">
        <v>33400</v>
      </c>
      <c r="I53" s="22"/>
      <c r="J53" s="25">
        <f t="shared" si="0"/>
        <v>5610</v>
      </c>
      <c r="K53" s="25">
        <f t="shared" si="1"/>
        <v>5610</v>
      </c>
      <c r="L53" s="25">
        <f t="shared" si="2"/>
        <v>0</v>
      </c>
      <c r="M53" s="25">
        <v>37400</v>
      </c>
      <c r="N53" s="25">
        <v>37400</v>
      </c>
      <c r="O53" s="25">
        <f t="shared" si="5"/>
        <v>0</v>
      </c>
      <c r="P53" s="25">
        <f t="shared" si="6"/>
        <v>41140</v>
      </c>
      <c r="Q53" s="25">
        <f t="shared" si="7"/>
        <v>41140</v>
      </c>
      <c r="R53" s="25">
        <f t="shared" si="8"/>
        <v>0</v>
      </c>
      <c r="S53" s="50"/>
    </row>
    <row r="54" spans="1:19" s="6" customFormat="1" ht="25.5" customHeight="1">
      <c r="A54" s="10" t="s">
        <v>422</v>
      </c>
      <c r="B54" s="16" t="s">
        <v>423</v>
      </c>
      <c r="C54" s="10" t="s">
        <v>355</v>
      </c>
      <c r="D54" s="22">
        <f t="shared" si="9"/>
        <v>0</v>
      </c>
      <c r="E54" s="25"/>
      <c r="F54" s="25"/>
      <c r="G54" s="22">
        <f t="shared" si="10"/>
        <v>0</v>
      </c>
      <c r="H54" s="25"/>
      <c r="I54" s="25"/>
      <c r="J54" s="25">
        <f t="shared" si="0"/>
        <v>0</v>
      </c>
      <c r="K54" s="25">
        <f t="shared" si="1"/>
        <v>0</v>
      </c>
      <c r="L54" s="25">
        <f t="shared" si="2"/>
        <v>0</v>
      </c>
      <c r="M54" s="25">
        <f t="shared" si="3"/>
        <v>0</v>
      </c>
      <c r="N54" s="25">
        <f t="shared" si="4"/>
        <v>0</v>
      </c>
      <c r="O54" s="25">
        <f t="shared" si="5"/>
        <v>0</v>
      </c>
      <c r="P54" s="25">
        <f t="shared" si="6"/>
        <v>0</v>
      </c>
      <c r="Q54" s="25">
        <f t="shared" si="7"/>
        <v>0</v>
      </c>
      <c r="R54" s="25">
        <f t="shared" si="8"/>
        <v>0</v>
      </c>
      <c r="S54" s="49"/>
    </row>
    <row r="55" spans="1:19" ht="12.75" customHeight="1">
      <c r="A55" s="21"/>
      <c r="B55" s="20" t="s">
        <v>4</v>
      </c>
      <c r="C55" s="21"/>
      <c r="D55" s="22">
        <f t="shared" si="9"/>
        <v>0</v>
      </c>
      <c r="E55" s="25"/>
      <c r="F55" s="25"/>
      <c r="G55" s="22">
        <f t="shared" si="10"/>
        <v>0</v>
      </c>
      <c r="H55" s="25"/>
      <c r="I55" s="25"/>
      <c r="J55" s="25">
        <f t="shared" si="0"/>
        <v>0</v>
      </c>
      <c r="K55" s="25">
        <f t="shared" si="1"/>
        <v>0</v>
      </c>
      <c r="L55" s="25">
        <f t="shared" si="2"/>
        <v>0</v>
      </c>
      <c r="M55" s="25">
        <f t="shared" si="3"/>
        <v>0</v>
      </c>
      <c r="N55" s="25">
        <f t="shared" si="4"/>
        <v>0</v>
      </c>
      <c r="O55" s="25">
        <f t="shared" si="5"/>
        <v>0</v>
      </c>
      <c r="P55" s="25">
        <f t="shared" si="6"/>
        <v>0</v>
      </c>
      <c r="Q55" s="25">
        <f t="shared" si="7"/>
        <v>0</v>
      </c>
      <c r="R55" s="25">
        <f t="shared" si="8"/>
        <v>0</v>
      </c>
      <c r="S55" s="50"/>
    </row>
    <row r="56" spans="1:19" s="6" customFormat="1" ht="25.5" customHeight="1">
      <c r="A56" s="10" t="s">
        <v>424</v>
      </c>
      <c r="B56" s="16" t="s">
        <v>425</v>
      </c>
      <c r="C56" s="10" t="s">
        <v>355</v>
      </c>
      <c r="D56" s="22">
        <f t="shared" si="9"/>
        <v>0</v>
      </c>
      <c r="E56" s="25"/>
      <c r="F56" s="25"/>
      <c r="G56" s="22">
        <f t="shared" si="10"/>
        <v>0</v>
      </c>
      <c r="H56" s="25"/>
      <c r="I56" s="25"/>
      <c r="J56" s="25">
        <f t="shared" si="0"/>
        <v>0</v>
      </c>
      <c r="K56" s="25">
        <f t="shared" si="1"/>
        <v>0</v>
      </c>
      <c r="L56" s="25">
        <f t="shared" si="2"/>
        <v>0</v>
      </c>
      <c r="M56" s="25">
        <f t="shared" si="3"/>
        <v>0</v>
      </c>
      <c r="N56" s="25">
        <f t="shared" si="4"/>
        <v>0</v>
      </c>
      <c r="O56" s="25">
        <f t="shared" si="5"/>
        <v>0</v>
      </c>
      <c r="P56" s="25">
        <f t="shared" si="6"/>
        <v>0</v>
      </c>
      <c r="Q56" s="25">
        <f t="shared" si="7"/>
        <v>0</v>
      </c>
      <c r="R56" s="25">
        <f t="shared" si="8"/>
        <v>0</v>
      </c>
      <c r="S56" s="49"/>
    </row>
    <row r="57" spans="1:19" ht="12.75" customHeight="1">
      <c r="A57" s="21"/>
      <c r="B57" s="20" t="s">
        <v>179</v>
      </c>
      <c r="C57" s="21"/>
      <c r="D57" s="22">
        <f t="shared" si="9"/>
        <v>0</v>
      </c>
      <c r="E57" s="22"/>
      <c r="F57" s="22"/>
      <c r="G57" s="22">
        <f t="shared" si="10"/>
        <v>0</v>
      </c>
      <c r="H57" s="22"/>
      <c r="I57" s="22"/>
      <c r="J57" s="25">
        <f t="shared" si="0"/>
        <v>0</v>
      </c>
      <c r="K57" s="25">
        <f t="shared" si="1"/>
        <v>0</v>
      </c>
      <c r="L57" s="25">
        <f t="shared" si="2"/>
        <v>0</v>
      </c>
      <c r="M57" s="25">
        <f t="shared" si="3"/>
        <v>0</v>
      </c>
      <c r="N57" s="25">
        <f t="shared" si="4"/>
        <v>0</v>
      </c>
      <c r="O57" s="25">
        <f t="shared" si="5"/>
        <v>0</v>
      </c>
      <c r="P57" s="25">
        <f t="shared" si="6"/>
        <v>0</v>
      </c>
      <c r="Q57" s="25">
        <f t="shared" si="7"/>
        <v>0</v>
      </c>
      <c r="R57" s="25">
        <f t="shared" si="8"/>
        <v>0</v>
      </c>
      <c r="S57" s="50"/>
    </row>
    <row r="58" spans="1:19" ht="12.75" customHeight="1">
      <c r="A58" s="21" t="s">
        <v>426</v>
      </c>
      <c r="B58" s="20" t="s">
        <v>427</v>
      </c>
      <c r="C58" s="21" t="s">
        <v>428</v>
      </c>
      <c r="D58" s="22">
        <f t="shared" si="9"/>
        <v>0</v>
      </c>
      <c r="E58" s="18"/>
      <c r="F58" s="18"/>
      <c r="G58" s="22">
        <f t="shared" si="10"/>
        <v>0</v>
      </c>
      <c r="H58" s="18"/>
      <c r="I58" s="18"/>
      <c r="J58" s="25">
        <f t="shared" si="0"/>
        <v>0</v>
      </c>
      <c r="K58" s="25">
        <f t="shared" si="1"/>
        <v>0</v>
      </c>
      <c r="L58" s="25">
        <f t="shared" si="2"/>
        <v>0</v>
      </c>
      <c r="M58" s="25">
        <f t="shared" si="3"/>
        <v>0</v>
      </c>
      <c r="N58" s="25">
        <f t="shared" si="4"/>
        <v>0</v>
      </c>
      <c r="O58" s="25">
        <f t="shared" si="5"/>
        <v>0</v>
      </c>
      <c r="P58" s="25">
        <f t="shared" si="6"/>
        <v>0</v>
      </c>
      <c r="Q58" s="25">
        <f t="shared" si="7"/>
        <v>0</v>
      </c>
      <c r="R58" s="25">
        <f t="shared" si="8"/>
        <v>0</v>
      </c>
      <c r="S58" s="50"/>
    </row>
    <row r="59" spans="1:19" s="6" customFormat="1" ht="25.5" customHeight="1">
      <c r="A59" s="10" t="s">
        <v>429</v>
      </c>
      <c r="B59" s="16" t="s">
        <v>430</v>
      </c>
      <c r="C59" s="10" t="s">
        <v>355</v>
      </c>
      <c r="D59" s="22">
        <f t="shared" si="9"/>
        <v>0</v>
      </c>
      <c r="E59" s="25"/>
      <c r="F59" s="25"/>
      <c r="G59" s="22">
        <f t="shared" si="10"/>
        <v>0</v>
      </c>
      <c r="H59" s="25"/>
      <c r="I59" s="25"/>
      <c r="J59" s="25">
        <f t="shared" si="0"/>
        <v>0</v>
      </c>
      <c r="K59" s="25">
        <f t="shared" si="1"/>
        <v>0</v>
      </c>
      <c r="L59" s="25">
        <f t="shared" si="2"/>
        <v>0</v>
      </c>
      <c r="M59" s="25">
        <f t="shared" si="3"/>
        <v>0</v>
      </c>
      <c r="N59" s="25">
        <f t="shared" si="4"/>
        <v>0</v>
      </c>
      <c r="O59" s="25">
        <f t="shared" si="5"/>
        <v>0</v>
      </c>
      <c r="P59" s="25">
        <f t="shared" si="6"/>
        <v>0</v>
      </c>
      <c r="Q59" s="25">
        <f t="shared" si="7"/>
        <v>0</v>
      </c>
      <c r="R59" s="25">
        <f t="shared" si="8"/>
        <v>0</v>
      </c>
      <c r="S59" s="49"/>
    </row>
    <row r="60" spans="1:19" ht="12.75" customHeight="1">
      <c r="A60" s="21"/>
      <c r="B60" s="20" t="s">
        <v>4</v>
      </c>
      <c r="C60" s="21"/>
      <c r="D60" s="22">
        <f t="shared" si="9"/>
        <v>0</v>
      </c>
      <c r="E60" s="25"/>
      <c r="F60" s="25"/>
      <c r="G60" s="22">
        <f t="shared" si="10"/>
        <v>0</v>
      </c>
      <c r="H60" s="25"/>
      <c r="I60" s="25"/>
      <c r="J60" s="25">
        <f t="shared" si="0"/>
        <v>0</v>
      </c>
      <c r="K60" s="25">
        <f t="shared" si="1"/>
        <v>0</v>
      </c>
      <c r="L60" s="25">
        <f t="shared" si="2"/>
        <v>0</v>
      </c>
      <c r="M60" s="25">
        <f t="shared" si="3"/>
        <v>0</v>
      </c>
      <c r="N60" s="25">
        <f t="shared" si="4"/>
        <v>0</v>
      </c>
      <c r="O60" s="25">
        <f t="shared" si="5"/>
        <v>0</v>
      </c>
      <c r="P60" s="25">
        <f t="shared" si="6"/>
        <v>0</v>
      </c>
      <c r="Q60" s="25">
        <f t="shared" si="7"/>
        <v>0</v>
      </c>
      <c r="R60" s="25">
        <f t="shared" si="8"/>
        <v>0</v>
      </c>
      <c r="S60" s="50"/>
    </row>
    <row r="61" spans="1:19" s="6" customFormat="1" ht="25.5" customHeight="1">
      <c r="A61" s="10" t="s">
        <v>431</v>
      </c>
      <c r="B61" s="16" t="s">
        <v>432</v>
      </c>
      <c r="C61" s="10" t="s">
        <v>355</v>
      </c>
      <c r="D61" s="22">
        <f t="shared" si="9"/>
        <v>0</v>
      </c>
      <c r="E61" s="25"/>
      <c r="F61" s="25"/>
      <c r="G61" s="22">
        <f t="shared" si="10"/>
        <v>0</v>
      </c>
      <c r="H61" s="25"/>
      <c r="I61" s="25"/>
      <c r="J61" s="25">
        <f t="shared" si="0"/>
        <v>0</v>
      </c>
      <c r="K61" s="25">
        <f t="shared" si="1"/>
        <v>0</v>
      </c>
      <c r="L61" s="25">
        <f t="shared" si="2"/>
        <v>0</v>
      </c>
      <c r="M61" s="25">
        <f t="shared" si="3"/>
        <v>0</v>
      </c>
      <c r="N61" s="25">
        <f t="shared" si="4"/>
        <v>0</v>
      </c>
      <c r="O61" s="25">
        <f t="shared" si="5"/>
        <v>0</v>
      </c>
      <c r="P61" s="25">
        <f t="shared" si="6"/>
        <v>0</v>
      </c>
      <c r="Q61" s="25">
        <f t="shared" si="7"/>
        <v>0</v>
      </c>
      <c r="R61" s="25">
        <f t="shared" si="8"/>
        <v>0</v>
      </c>
      <c r="S61" s="49"/>
    </row>
    <row r="62" spans="1:19" ht="12.75" customHeight="1">
      <c r="A62" s="21"/>
      <c r="B62" s="20" t="s">
        <v>179</v>
      </c>
      <c r="C62" s="21"/>
      <c r="D62" s="22">
        <f t="shared" si="9"/>
        <v>0</v>
      </c>
      <c r="E62" s="22"/>
      <c r="F62" s="22"/>
      <c r="G62" s="22">
        <f t="shared" si="10"/>
        <v>0</v>
      </c>
      <c r="H62" s="22"/>
      <c r="I62" s="22"/>
      <c r="J62" s="25">
        <f t="shared" si="0"/>
        <v>0</v>
      </c>
      <c r="K62" s="25">
        <f t="shared" si="1"/>
        <v>0</v>
      </c>
      <c r="L62" s="25">
        <f t="shared" si="2"/>
        <v>0</v>
      </c>
      <c r="M62" s="25">
        <f t="shared" si="3"/>
        <v>0</v>
      </c>
      <c r="N62" s="25">
        <f t="shared" si="4"/>
        <v>0</v>
      </c>
      <c r="O62" s="25">
        <f t="shared" si="5"/>
        <v>0</v>
      </c>
      <c r="P62" s="25">
        <f t="shared" si="6"/>
        <v>0</v>
      </c>
      <c r="Q62" s="25">
        <f t="shared" si="7"/>
        <v>0</v>
      </c>
      <c r="R62" s="25">
        <f t="shared" si="8"/>
        <v>0</v>
      </c>
      <c r="S62" s="50"/>
    </row>
    <row r="63" spans="1:19" ht="12.75" customHeight="1">
      <c r="A63" s="21" t="s">
        <v>433</v>
      </c>
      <c r="B63" s="20" t="s">
        <v>434</v>
      </c>
      <c r="C63" s="21" t="s">
        <v>435</v>
      </c>
      <c r="D63" s="22">
        <f t="shared" si="9"/>
        <v>0</v>
      </c>
      <c r="E63" s="25"/>
      <c r="F63" s="25"/>
      <c r="G63" s="22">
        <f t="shared" si="10"/>
        <v>0</v>
      </c>
      <c r="H63" s="25"/>
      <c r="I63" s="25"/>
      <c r="J63" s="25">
        <f t="shared" si="0"/>
        <v>0</v>
      </c>
      <c r="K63" s="25">
        <f t="shared" si="1"/>
        <v>0</v>
      </c>
      <c r="L63" s="25">
        <f t="shared" si="2"/>
        <v>0</v>
      </c>
      <c r="M63" s="25">
        <f t="shared" si="3"/>
        <v>0</v>
      </c>
      <c r="N63" s="25">
        <f t="shared" si="4"/>
        <v>0</v>
      </c>
      <c r="O63" s="25">
        <f t="shared" si="5"/>
        <v>0</v>
      </c>
      <c r="P63" s="25">
        <f t="shared" si="6"/>
        <v>0</v>
      </c>
      <c r="Q63" s="25">
        <f t="shared" si="7"/>
        <v>0</v>
      </c>
      <c r="R63" s="25">
        <f t="shared" si="8"/>
        <v>0</v>
      </c>
      <c r="S63" s="50"/>
    </row>
    <row r="64" spans="1:19" s="6" customFormat="1" ht="25.5" customHeight="1">
      <c r="A64" s="10" t="s">
        <v>436</v>
      </c>
      <c r="B64" s="16" t="s">
        <v>437</v>
      </c>
      <c r="C64" s="10" t="s">
        <v>355</v>
      </c>
      <c r="D64" s="22">
        <f t="shared" si="9"/>
        <v>0</v>
      </c>
      <c r="E64" s="25"/>
      <c r="F64" s="25"/>
      <c r="G64" s="22">
        <f t="shared" si="10"/>
        <v>0</v>
      </c>
      <c r="H64" s="25"/>
      <c r="I64" s="25"/>
      <c r="J64" s="25">
        <f t="shared" si="0"/>
        <v>0</v>
      </c>
      <c r="K64" s="25">
        <f t="shared" si="1"/>
        <v>0</v>
      </c>
      <c r="L64" s="25">
        <f t="shared" si="2"/>
        <v>0</v>
      </c>
      <c r="M64" s="25">
        <f t="shared" si="3"/>
        <v>0</v>
      </c>
      <c r="N64" s="25">
        <f t="shared" si="4"/>
        <v>0</v>
      </c>
      <c r="O64" s="25">
        <f t="shared" si="5"/>
        <v>0</v>
      </c>
      <c r="P64" s="25">
        <f t="shared" si="6"/>
        <v>0</v>
      </c>
      <c r="Q64" s="25">
        <f t="shared" si="7"/>
        <v>0</v>
      </c>
      <c r="R64" s="25">
        <f t="shared" si="8"/>
        <v>0</v>
      </c>
      <c r="S64" s="49"/>
    </row>
    <row r="65" spans="1:19" ht="12.75" customHeight="1">
      <c r="A65" s="21"/>
      <c r="B65" s="20" t="s">
        <v>179</v>
      </c>
      <c r="C65" s="21"/>
      <c r="D65" s="22">
        <f t="shared" si="9"/>
        <v>0</v>
      </c>
      <c r="E65" s="22"/>
      <c r="F65" s="22"/>
      <c r="G65" s="22">
        <f t="shared" si="10"/>
        <v>0</v>
      </c>
      <c r="H65" s="22"/>
      <c r="I65" s="22"/>
      <c r="J65" s="25">
        <f t="shared" si="0"/>
        <v>0</v>
      </c>
      <c r="K65" s="25">
        <f t="shared" si="1"/>
        <v>0</v>
      </c>
      <c r="L65" s="25">
        <f t="shared" si="2"/>
        <v>0</v>
      </c>
      <c r="M65" s="25">
        <f t="shared" si="3"/>
        <v>0</v>
      </c>
      <c r="N65" s="25">
        <f t="shared" si="4"/>
        <v>0</v>
      </c>
      <c r="O65" s="25">
        <f t="shared" si="5"/>
        <v>0</v>
      </c>
      <c r="P65" s="25">
        <f t="shared" si="6"/>
        <v>0</v>
      </c>
      <c r="Q65" s="25">
        <f t="shared" si="7"/>
        <v>0</v>
      </c>
      <c r="R65" s="25">
        <f t="shared" si="8"/>
        <v>0</v>
      </c>
      <c r="S65" s="50"/>
    </row>
    <row r="66" spans="1:19" ht="28.5" customHeight="1">
      <c r="A66" s="21" t="s">
        <v>438</v>
      </c>
      <c r="B66" s="20" t="s">
        <v>439</v>
      </c>
      <c r="C66" s="21" t="s">
        <v>440</v>
      </c>
      <c r="D66" s="22">
        <f t="shared" si="9"/>
        <v>0</v>
      </c>
      <c r="E66" s="25"/>
      <c r="F66" s="25"/>
      <c r="G66" s="22">
        <f t="shared" si="10"/>
        <v>0</v>
      </c>
      <c r="H66" s="25"/>
      <c r="I66" s="25"/>
      <c r="J66" s="25">
        <f t="shared" si="0"/>
        <v>0</v>
      </c>
      <c r="K66" s="25">
        <f t="shared" si="1"/>
        <v>0</v>
      </c>
      <c r="L66" s="25">
        <f t="shared" si="2"/>
        <v>0</v>
      </c>
      <c r="M66" s="25">
        <f t="shared" si="3"/>
        <v>0</v>
      </c>
      <c r="N66" s="25">
        <f t="shared" si="4"/>
        <v>0</v>
      </c>
      <c r="O66" s="25">
        <f t="shared" si="5"/>
        <v>0</v>
      </c>
      <c r="P66" s="25">
        <f t="shared" si="6"/>
        <v>0</v>
      </c>
      <c r="Q66" s="25">
        <f t="shared" si="7"/>
        <v>0</v>
      </c>
      <c r="R66" s="25">
        <f t="shared" si="8"/>
        <v>0</v>
      </c>
      <c r="S66" s="50"/>
    </row>
    <row r="67" spans="1:19" ht="12.75" customHeight="1">
      <c r="A67" s="21" t="s">
        <v>441</v>
      </c>
      <c r="B67" s="33" t="s">
        <v>442</v>
      </c>
      <c r="C67" s="21" t="s">
        <v>355</v>
      </c>
      <c r="D67" s="22">
        <f t="shared" si="9"/>
        <v>0</v>
      </c>
      <c r="E67" s="22"/>
      <c r="F67" s="22"/>
      <c r="G67" s="22">
        <f t="shared" si="10"/>
        <v>0</v>
      </c>
      <c r="H67" s="22"/>
      <c r="I67" s="22"/>
      <c r="J67" s="25">
        <f t="shared" si="0"/>
        <v>0</v>
      </c>
      <c r="K67" s="25">
        <f t="shared" si="1"/>
        <v>0</v>
      </c>
      <c r="L67" s="25">
        <f t="shared" si="2"/>
        <v>0</v>
      </c>
      <c r="M67" s="25">
        <f t="shared" si="3"/>
        <v>0</v>
      </c>
      <c r="N67" s="25">
        <f t="shared" si="4"/>
        <v>0</v>
      </c>
      <c r="O67" s="25">
        <f t="shared" si="5"/>
        <v>0</v>
      </c>
      <c r="P67" s="25">
        <f t="shared" si="6"/>
        <v>0</v>
      </c>
      <c r="Q67" s="25">
        <f t="shared" si="7"/>
        <v>0</v>
      </c>
      <c r="R67" s="25">
        <f t="shared" si="8"/>
        <v>0</v>
      </c>
      <c r="S67" s="50"/>
    </row>
    <row r="68" spans="1:19" ht="12.75" customHeight="1">
      <c r="A68" s="21"/>
      <c r="B68" s="20" t="s">
        <v>4</v>
      </c>
      <c r="C68" s="21"/>
      <c r="D68" s="22">
        <f t="shared" si="9"/>
        <v>0</v>
      </c>
      <c r="E68" s="22"/>
      <c r="F68" s="22"/>
      <c r="G68" s="22">
        <f t="shared" si="10"/>
        <v>0</v>
      </c>
      <c r="H68" s="22"/>
      <c r="I68" s="22"/>
      <c r="J68" s="25">
        <f t="shared" si="0"/>
        <v>0</v>
      </c>
      <c r="K68" s="25">
        <f t="shared" si="1"/>
        <v>0</v>
      </c>
      <c r="L68" s="25">
        <f t="shared" si="2"/>
        <v>0</v>
      </c>
      <c r="M68" s="25">
        <f t="shared" si="3"/>
        <v>0</v>
      </c>
      <c r="N68" s="25">
        <f t="shared" si="4"/>
        <v>0</v>
      </c>
      <c r="O68" s="25">
        <f t="shared" si="5"/>
        <v>0</v>
      </c>
      <c r="P68" s="25">
        <f t="shared" si="6"/>
        <v>0</v>
      </c>
      <c r="Q68" s="25">
        <f t="shared" si="7"/>
        <v>0</v>
      </c>
      <c r="R68" s="25">
        <f t="shared" si="8"/>
        <v>0</v>
      </c>
      <c r="S68" s="50"/>
    </row>
    <row r="69" spans="1:19" s="6" customFormat="1" ht="25.5" customHeight="1">
      <c r="A69" s="10" t="s">
        <v>443</v>
      </c>
      <c r="B69" s="16" t="s">
        <v>444</v>
      </c>
      <c r="C69" s="10" t="s">
        <v>355</v>
      </c>
      <c r="D69" s="22">
        <f t="shared" si="9"/>
        <v>0</v>
      </c>
      <c r="E69" s="25"/>
      <c r="F69" s="25"/>
      <c r="G69" s="22">
        <f t="shared" si="10"/>
        <v>0</v>
      </c>
      <c r="H69" s="25"/>
      <c r="I69" s="25"/>
      <c r="J69" s="25">
        <f t="shared" si="0"/>
        <v>0</v>
      </c>
      <c r="K69" s="25">
        <f t="shared" si="1"/>
        <v>0</v>
      </c>
      <c r="L69" s="25">
        <f t="shared" si="2"/>
        <v>0</v>
      </c>
      <c r="M69" s="25">
        <f t="shared" si="3"/>
        <v>0</v>
      </c>
      <c r="N69" s="25">
        <f t="shared" si="4"/>
        <v>0</v>
      </c>
      <c r="O69" s="25">
        <f t="shared" si="5"/>
        <v>0</v>
      </c>
      <c r="P69" s="25">
        <f t="shared" si="6"/>
        <v>0</v>
      </c>
      <c r="Q69" s="25">
        <f t="shared" si="7"/>
        <v>0</v>
      </c>
      <c r="R69" s="25">
        <f t="shared" si="8"/>
        <v>0</v>
      </c>
      <c r="S69" s="49"/>
    </row>
    <row r="70" spans="1:19" ht="12.75" customHeight="1">
      <c r="A70" s="21"/>
      <c r="B70" s="20" t="s">
        <v>179</v>
      </c>
      <c r="C70" s="21"/>
      <c r="D70" s="22">
        <f t="shared" si="9"/>
        <v>0</v>
      </c>
      <c r="E70" s="22"/>
      <c r="F70" s="22"/>
      <c r="G70" s="22">
        <f t="shared" si="10"/>
        <v>0</v>
      </c>
      <c r="H70" s="22"/>
      <c r="I70" s="22"/>
      <c r="J70" s="25">
        <f t="shared" si="0"/>
        <v>0</v>
      </c>
      <c r="K70" s="25">
        <f t="shared" si="1"/>
        <v>0</v>
      </c>
      <c r="L70" s="25">
        <f t="shared" si="2"/>
        <v>0</v>
      </c>
      <c r="M70" s="25">
        <f t="shared" si="3"/>
        <v>0</v>
      </c>
      <c r="N70" s="25">
        <f t="shared" si="4"/>
        <v>0</v>
      </c>
      <c r="O70" s="25">
        <f t="shared" si="5"/>
        <v>0</v>
      </c>
      <c r="P70" s="25">
        <f t="shared" si="6"/>
        <v>0</v>
      </c>
      <c r="Q70" s="25">
        <f t="shared" si="7"/>
        <v>0</v>
      </c>
      <c r="R70" s="25">
        <f t="shared" si="8"/>
        <v>0</v>
      </c>
      <c r="S70" s="50"/>
    </row>
    <row r="71" spans="1:19" ht="26.25" customHeight="1">
      <c r="A71" s="21" t="s">
        <v>445</v>
      </c>
      <c r="B71" s="20" t="s">
        <v>446</v>
      </c>
      <c r="C71" s="21" t="s">
        <v>447</v>
      </c>
      <c r="D71" s="22">
        <f t="shared" si="9"/>
        <v>0</v>
      </c>
      <c r="E71" s="22"/>
      <c r="F71" s="22"/>
      <c r="G71" s="22">
        <f t="shared" si="10"/>
        <v>0</v>
      </c>
      <c r="H71" s="22"/>
      <c r="I71" s="22"/>
      <c r="J71" s="25">
        <f t="shared" si="0"/>
        <v>0</v>
      </c>
      <c r="K71" s="25">
        <f t="shared" si="1"/>
        <v>0</v>
      </c>
      <c r="L71" s="25">
        <f t="shared" si="2"/>
        <v>0</v>
      </c>
      <c r="M71" s="25">
        <f t="shared" si="3"/>
        <v>0</v>
      </c>
      <c r="N71" s="25">
        <f t="shared" si="4"/>
        <v>0</v>
      </c>
      <c r="O71" s="25">
        <f t="shared" si="5"/>
        <v>0</v>
      </c>
      <c r="P71" s="25">
        <f t="shared" si="6"/>
        <v>0</v>
      </c>
      <c r="Q71" s="25">
        <f t="shared" si="7"/>
        <v>0</v>
      </c>
      <c r="R71" s="25">
        <f t="shared" si="8"/>
        <v>0</v>
      </c>
      <c r="S71" s="50"/>
    </row>
    <row r="72" spans="1:19" ht="26.25" customHeight="1">
      <c r="A72" s="21" t="s">
        <v>448</v>
      </c>
      <c r="B72" s="20" t="s">
        <v>449</v>
      </c>
      <c r="C72" s="21" t="s">
        <v>450</v>
      </c>
      <c r="D72" s="22">
        <f t="shared" si="9"/>
        <v>0</v>
      </c>
      <c r="E72" s="22"/>
      <c r="F72" s="22"/>
      <c r="G72" s="22">
        <f t="shared" si="10"/>
        <v>0</v>
      </c>
      <c r="H72" s="22"/>
      <c r="I72" s="22"/>
      <c r="J72" s="25">
        <f t="shared" si="0"/>
        <v>0</v>
      </c>
      <c r="K72" s="25">
        <f t="shared" si="1"/>
        <v>0</v>
      </c>
      <c r="L72" s="25">
        <f t="shared" si="2"/>
        <v>0</v>
      </c>
      <c r="M72" s="25">
        <f t="shared" si="3"/>
        <v>0</v>
      </c>
      <c r="N72" s="25">
        <f t="shared" si="4"/>
        <v>0</v>
      </c>
      <c r="O72" s="25">
        <f t="shared" si="5"/>
        <v>0</v>
      </c>
      <c r="P72" s="25">
        <f t="shared" si="6"/>
        <v>0</v>
      </c>
      <c r="Q72" s="25">
        <f t="shared" si="7"/>
        <v>0</v>
      </c>
      <c r="R72" s="25">
        <f t="shared" si="8"/>
        <v>0</v>
      </c>
      <c r="S72" s="50"/>
    </row>
    <row r="73" spans="1:19" ht="26.25" customHeight="1">
      <c r="A73" s="21" t="s">
        <v>451</v>
      </c>
      <c r="B73" s="20" t="s">
        <v>452</v>
      </c>
      <c r="C73" s="21" t="s">
        <v>453</v>
      </c>
      <c r="D73" s="22">
        <f t="shared" si="9"/>
        <v>0</v>
      </c>
      <c r="E73" s="22"/>
      <c r="F73" s="22"/>
      <c r="G73" s="22">
        <f t="shared" si="10"/>
        <v>0</v>
      </c>
      <c r="H73" s="22"/>
      <c r="I73" s="22"/>
      <c r="J73" s="25">
        <f t="shared" si="0"/>
        <v>0</v>
      </c>
      <c r="K73" s="25">
        <f t="shared" si="1"/>
        <v>0</v>
      </c>
      <c r="L73" s="25">
        <f t="shared" si="2"/>
        <v>0</v>
      </c>
      <c r="M73" s="25">
        <f t="shared" si="3"/>
        <v>0</v>
      </c>
      <c r="N73" s="25">
        <f t="shared" si="4"/>
        <v>0</v>
      </c>
      <c r="O73" s="25">
        <f t="shared" si="5"/>
        <v>0</v>
      </c>
      <c r="P73" s="25">
        <f t="shared" si="6"/>
        <v>0</v>
      </c>
      <c r="Q73" s="25">
        <f t="shared" si="7"/>
        <v>0</v>
      </c>
      <c r="R73" s="25">
        <f t="shared" si="8"/>
        <v>0</v>
      </c>
      <c r="S73" s="50"/>
    </row>
    <row r="74" spans="1:19" s="6" customFormat="1" ht="25.5" customHeight="1">
      <c r="A74" s="10" t="s">
        <v>454</v>
      </c>
      <c r="B74" s="16" t="s">
        <v>455</v>
      </c>
      <c r="C74" s="10" t="s">
        <v>355</v>
      </c>
      <c r="D74" s="22">
        <f t="shared" si="9"/>
        <v>0</v>
      </c>
      <c r="E74" s="25"/>
      <c r="F74" s="25"/>
      <c r="G74" s="22">
        <f t="shared" si="10"/>
        <v>0</v>
      </c>
      <c r="H74" s="25"/>
      <c r="I74" s="25"/>
      <c r="J74" s="25">
        <f aca="true" t="shared" si="11" ref="J74:J123">G74-D74</f>
        <v>0</v>
      </c>
      <c r="K74" s="25">
        <f aca="true" t="shared" si="12" ref="K74:K123">H74-E74</f>
        <v>0</v>
      </c>
      <c r="L74" s="25">
        <f aca="true" t="shared" si="13" ref="L74:L123">I74-F74</f>
        <v>0</v>
      </c>
      <c r="M74" s="25">
        <f aca="true" t="shared" si="14" ref="M74:M122">G74*1.1</f>
        <v>0</v>
      </c>
      <c r="N74" s="25">
        <f aca="true" t="shared" si="15" ref="N74:N122">H74*1.1</f>
        <v>0</v>
      </c>
      <c r="O74" s="25">
        <f aca="true" t="shared" si="16" ref="O74:O122">I74*1.1</f>
        <v>0</v>
      </c>
      <c r="P74" s="25">
        <f aca="true" t="shared" si="17" ref="P74:P123">M74*1.1</f>
        <v>0</v>
      </c>
      <c r="Q74" s="25">
        <f aca="true" t="shared" si="18" ref="Q74:Q123">N74*1.1</f>
        <v>0</v>
      </c>
      <c r="R74" s="25">
        <f aca="true" t="shared" si="19" ref="R74:R123">O74*1.1</f>
        <v>0</v>
      </c>
      <c r="S74" s="49"/>
    </row>
    <row r="75" spans="1:19" ht="12.75" customHeight="1">
      <c r="A75" s="21"/>
      <c r="B75" s="20" t="s">
        <v>179</v>
      </c>
      <c r="C75" s="21"/>
      <c r="D75" s="22">
        <f t="shared" si="9"/>
        <v>0</v>
      </c>
      <c r="E75" s="22"/>
      <c r="F75" s="22"/>
      <c r="G75" s="22">
        <f t="shared" si="10"/>
        <v>0</v>
      </c>
      <c r="H75" s="22"/>
      <c r="I75" s="22"/>
      <c r="J75" s="25">
        <f t="shared" si="11"/>
        <v>0</v>
      </c>
      <c r="K75" s="25">
        <f t="shared" si="12"/>
        <v>0</v>
      </c>
      <c r="L75" s="25">
        <f t="shared" si="13"/>
        <v>0</v>
      </c>
      <c r="M75" s="25">
        <f t="shared" si="14"/>
        <v>0</v>
      </c>
      <c r="N75" s="25">
        <f t="shared" si="15"/>
        <v>0</v>
      </c>
      <c r="O75" s="25">
        <f t="shared" si="16"/>
        <v>0</v>
      </c>
      <c r="P75" s="25">
        <f t="shared" si="17"/>
        <v>0</v>
      </c>
      <c r="Q75" s="25">
        <f t="shared" si="18"/>
        <v>0</v>
      </c>
      <c r="R75" s="25">
        <f t="shared" si="19"/>
        <v>0</v>
      </c>
      <c r="S75" s="50"/>
    </row>
    <row r="76" spans="1:19" ht="12.75" customHeight="1">
      <c r="A76" s="21" t="s">
        <v>456</v>
      </c>
      <c r="B76" s="20" t="s">
        <v>457</v>
      </c>
      <c r="C76" s="21" t="s">
        <v>458</v>
      </c>
      <c r="D76" s="22">
        <f t="shared" si="9"/>
        <v>2000</v>
      </c>
      <c r="E76" s="22">
        <v>2000</v>
      </c>
      <c r="F76" s="22"/>
      <c r="G76" s="22">
        <v>2000</v>
      </c>
      <c r="H76" s="22">
        <v>2000</v>
      </c>
      <c r="I76" s="22"/>
      <c r="J76" s="25">
        <f t="shared" si="11"/>
        <v>0</v>
      </c>
      <c r="K76" s="25">
        <f t="shared" si="12"/>
        <v>0</v>
      </c>
      <c r="L76" s="25">
        <f t="shared" si="13"/>
        <v>0</v>
      </c>
      <c r="M76" s="25">
        <v>2000</v>
      </c>
      <c r="N76" s="25">
        <v>2000</v>
      </c>
      <c r="O76" s="25">
        <f t="shared" si="16"/>
        <v>0</v>
      </c>
      <c r="P76" s="25">
        <f t="shared" si="17"/>
        <v>2200</v>
      </c>
      <c r="Q76" s="25">
        <f t="shared" si="18"/>
        <v>2200</v>
      </c>
      <c r="R76" s="25">
        <f t="shared" si="19"/>
        <v>0</v>
      </c>
      <c r="S76" s="50"/>
    </row>
    <row r="77" spans="1:19" s="6" customFormat="1" ht="25.5" customHeight="1">
      <c r="A77" s="10" t="s">
        <v>459</v>
      </c>
      <c r="B77" s="16" t="s">
        <v>460</v>
      </c>
      <c r="C77" s="10" t="s">
        <v>355</v>
      </c>
      <c r="D77" s="22">
        <f t="shared" si="9"/>
        <v>0</v>
      </c>
      <c r="E77" s="25"/>
      <c r="F77" s="25"/>
      <c r="G77" s="22">
        <f t="shared" si="10"/>
        <v>0</v>
      </c>
      <c r="H77" s="25"/>
      <c r="I77" s="25"/>
      <c r="J77" s="25">
        <f t="shared" si="11"/>
        <v>0</v>
      </c>
      <c r="K77" s="25">
        <f t="shared" si="12"/>
        <v>0</v>
      </c>
      <c r="L77" s="25">
        <f t="shared" si="13"/>
        <v>0</v>
      </c>
      <c r="M77" s="25">
        <f t="shared" si="14"/>
        <v>0</v>
      </c>
      <c r="N77" s="25">
        <f t="shared" si="15"/>
        <v>0</v>
      </c>
      <c r="O77" s="25">
        <f t="shared" si="16"/>
        <v>0</v>
      </c>
      <c r="P77" s="25">
        <f t="shared" si="17"/>
        <v>0</v>
      </c>
      <c r="Q77" s="25">
        <f t="shared" si="18"/>
        <v>0</v>
      </c>
      <c r="R77" s="25">
        <f t="shared" si="19"/>
        <v>0</v>
      </c>
      <c r="S77" s="49"/>
    </row>
    <row r="78" spans="1:19" ht="12.75" customHeight="1">
      <c r="A78" s="21"/>
      <c r="B78" s="20" t="s">
        <v>4</v>
      </c>
      <c r="C78" s="21"/>
      <c r="D78" s="22">
        <f t="shared" si="9"/>
        <v>0</v>
      </c>
      <c r="E78" s="22"/>
      <c r="F78" s="22"/>
      <c r="G78" s="22">
        <f t="shared" si="10"/>
        <v>0</v>
      </c>
      <c r="H78" s="22"/>
      <c r="I78" s="22"/>
      <c r="J78" s="25">
        <f t="shared" si="11"/>
        <v>0</v>
      </c>
      <c r="K78" s="25">
        <f t="shared" si="12"/>
        <v>0</v>
      </c>
      <c r="L78" s="25">
        <f t="shared" si="13"/>
        <v>0</v>
      </c>
      <c r="M78" s="25">
        <f t="shared" si="14"/>
        <v>0</v>
      </c>
      <c r="N78" s="25">
        <f t="shared" si="15"/>
        <v>0</v>
      </c>
      <c r="O78" s="25">
        <f t="shared" si="16"/>
        <v>0</v>
      </c>
      <c r="P78" s="25">
        <f t="shared" si="17"/>
        <v>0</v>
      </c>
      <c r="Q78" s="25">
        <f t="shared" si="18"/>
        <v>0</v>
      </c>
      <c r="R78" s="25">
        <f t="shared" si="19"/>
        <v>0</v>
      </c>
      <c r="S78" s="50"/>
    </row>
    <row r="79" spans="1:19" s="6" customFormat="1" ht="25.5" customHeight="1">
      <c r="A79" s="10" t="s">
        <v>461</v>
      </c>
      <c r="B79" s="16" t="s">
        <v>462</v>
      </c>
      <c r="C79" s="10" t="s">
        <v>355</v>
      </c>
      <c r="D79" s="22">
        <v>585989.4</v>
      </c>
      <c r="E79" s="25">
        <v>585989.4</v>
      </c>
      <c r="F79" s="25"/>
      <c r="G79" s="22">
        <v>71800</v>
      </c>
      <c r="H79" s="25">
        <v>71800</v>
      </c>
      <c r="I79" s="25"/>
      <c r="J79" s="25">
        <f t="shared" si="11"/>
        <v>-514189.4</v>
      </c>
      <c r="K79" s="25">
        <f t="shared" si="12"/>
        <v>-514189.4</v>
      </c>
      <c r="L79" s="25">
        <f t="shared" si="13"/>
        <v>0</v>
      </c>
      <c r="M79" s="25">
        <v>62400</v>
      </c>
      <c r="N79" s="25">
        <v>62400</v>
      </c>
      <c r="O79" s="25">
        <f t="shared" si="16"/>
        <v>0</v>
      </c>
      <c r="P79" s="25">
        <f t="shared" si="17"/>
        <v>68640</v>
      </c>
      <c r="Q79" s="25">
        <f t="shared" si="18"/>
        <v>68640</v>
      </c>
      <c r="R79" s="25">
        <f t="shared" si="19"/>
        <v>0</v>
      </c>
      <c r="S79" s="49"/>
    </row>
    <row r="80" spans="1:19" ht="12.75" customHeight="1">
      <c r="A80" s="21"/>
      <c r="B80" s="20" t="s">
        <v>179</v>
      </c>
      <c r="C80" s="21"/>
      <c r="D80" s="22">
        <f t="shared" si="9"/>
        <v>0</v>
      </c>
      <c r="E80" s="22"/>
      <c r="F80" s="22"/>
      <c r="G80" s="22">
        <f t="shared" si="10"/>
        <v>0</v>
      </c>
      <c r="H80" s="22"/>
      <c r="I80" s="22"/>
      <c r="J80" s="25">
        <f t="shared" si="11"/>
        <v>0</v>
      </c>
      <c r="K80" s="25">
        <f t="shared" si="12"/>
        <v>0</v>
      </c>
      <c r="L80" s="25">
        <f t="shared" si="13"/>
        <v>0</v>
      </c>
      <c r="M80" s="25">
        <f t="shared" si="14"/>
        <v>0</v>
      </c>
      <c r="N80" s="25">
        <f t="shared" si="15"/>
        <v>0</v>
      </c>
      <c r="O80" s="25">
        <f t="shared" si="16"/>
        <v>0</v>
      </c>
      <c r="P80" s="25">
        <f t="shared" si="17"/>
        <v>0</v>
      </c>
      <c r="Q80" s="25">
        <f t="shared" si="18"/>
        <v>0</v>
      </c>
      <c r="R80" s="25">
        <f t="shared" si="19"/>
        <v>0</v>
      </c>
      <c r="S80" s="50"/>
    </row>
    <row r="81" spans="1:19" ht="18" customHeight="1">
      <c r="A81" s="21" t="s">
        <v>463</v>
      </c>
      <c r="B81" s="20" t="s">
        <v>464</v>
      </c>
      <c r="C81" s="21" t="s">
        <v>465</v>
      </c>
      <c r="D81" s="22">
        <f t="shared" si="9"/>
        <v>0</v>
      </c>
      <c r="E81" s="22"/>
      <c r="F81" s="22"/>
      <c r="G81" s="22">
        <f t="shared" si="10"/>
        <v>0</v>
      </c>
      <c r="H81" s="22"/>
      <c r="I81" s="22"/>
      <c r="J81" s="25">
        <f t="shared" si="11"/>
        <v>0</v>
      </c>
      <c r="K81" s="25">
        <f t="shared" si="12"/>
        <v>0</v>
      </c>
      <c r="L81" s="25">
        <f t="shared" si="13"/>
        <v>0</v>
      </c>
      <c r="M81" s="25">
        <f t="shared" si="14"/>
        <v>0</v>
      </c>
      <c r="N81" s="25">
        <f t="shared" si="15"/>
        <v>0</v>
      </c>
      <c r="O81" s="25">
        <f t="shared" si="16"/>
        <v>0</v>
      </c>
      <c r="P81" s="25">
        <f t="shared" si="17"/>
        <v>0</v>
      </c>
      <c r="Q81" s="25">
        <f t="shared" si="18"/>
        <v>0</v>
      </c>
      <c r="R81" s="25">
        <f t="shared" si="19"/>
        <v>0</v>
      </c>
      <c r="S81" s="50"/>
    </row>
    <row r="82" spans="1:19" ht="18" customHeight="1">
      <c r="A82" s="21" t="s">
        <v>466</v>
      </c>
      <c r="B82" s="20" t="s">
        <v>467</v>
      </c>
      <c r="C82" s="21" t="s">
        <v>468</v>
      </c>
      <c r="D82" s="22">
        <v>579589.4</v>
      </c>
      <c r="E82" s="25">
        <v>579589.4</v>
      </c>
      <c r="F82" s="25"/>
      <c r="G82" s="22">
        <v>71800</v>
      </c>
      <c r="H82" s="25">
        <v>71800</v>
      </c>
      <c r="I82" s="25"/>
      <c r="J82" s="25">
        <f t="shared" si="11"/>
        <v>-507789.4</v>
      </c>
      <c r="K82" s="25">
        <f t="shared" si="12"/>
        <v>-507789.4</v>
      </c>
      <c r="L82" s="25">
        <f t="shared" si="13"/>
        <v>0</v>
      </c>
      <c r="M82" s="25">
        <v>62400</v>
      </c>
      <c r="N82" s="25">
        <v>62400</v>
      </c>
      <c r="O82" s="25">
        <f t="shared" si="16"/>
        <v>0</v>
      </c>
      <c r="P82" s="25">
        <f t="shared" si="17"/>
        <v>68640</v>
      </c>
      <c r="Q82" s="25">
        <f t="shared" si="18"/>
        <v>68640</v>
      </c>
      <c r="R82" s="25">
        <f t="shared" si="19"/>
        <v>0</v>
      </c>
      <c r="S82" s="50"/>
    </row>
    <row r="83" spans="1:19" s="6" customFormat="1" ht="25.5" customHeight="1">
      <c r="A83" s="10" t="s">
        <v>469</v>
      </c>
      <c r="B83" s="16" t="s">
        <v>470</v>
      </c>
      <c r="C83" s="10" t="s">
        <v>355</v>
      </c>
      <c r="D83" s="22">
        <f aca="true" t="shared" si="20" ref="D83:D95">E83</f>
        <v>0</v>
      </c>
      <c r="E83" s="25"/>
      <c r="F83" s="25"/>
      <c r="G83" s="22">
        <f aca="true" t="shared" si="21" ref="G83:G95">H83</f>
        <v>0</v>
      </c>
      <c r="H83" s="25"/>
      <c r="I83" s="25"/>
      <c r="J83" s="25">
        <f t="shared" si="11"/>
        <v>0</v>
      </c>
      <c r="K83" s="25">
        <f t="shared" si="12"/>
        <v>0</v>
      </c>
      <c r="L83" s="25">
        <f t="shared" si="13"/>
        <v>0</v>
      </c>
      <c r="M83" s="25">
        <f t="shared" si="14"/>
        <v>0</v>
      </c>
      <c r="N83" s="25">
        <f t="shared" si="15"/>
        <v>0</v>
      </c>
      <c r="O83" s="25">
        <f t="shared" si="16"/>
        <v>0</v>
      </c>
      <c r="P83" s="25">
        <f t="shared" si="17"/>
        <v>0</v>
      </c>
      <c r="Q83" s="25">
        <f t="shared" si="18"/>
        <v>0</v>
      </c>
      <c r="R83" s="25">
        <f t="shared" si="19"/>
        <v>0</v>
      </c>
      <c r="S83" s="49"/>
    </row>
    <row r="84" spans="1:19" ht="12.75" customHeight="1">
      <c r="A84" s="21"/>
      <c r="B84" s="20" t="s">
        <v>4</v>
      </c>
      <c r="C84" s="21"/>
      <c r="D84" s="22">
        <f t="shared" si="20"/>
        <v>0</v>
      </c>
      <c r="E84" s="22"/>
      <c r="F84" s="22"/>
      <c r="G84" s="22">
        <f t="shared" si="21"/>
        <v>0</v>
      </c>
      <c r="H84" s="22"/>
      <c r="I84" s="22"/>
      <c r="J84" s="25">
        <f t="shared" si="11"/>
        <v>0</v>
      </c>
      <c r="K84" s="25">
        <f t="shared" si="12"/>
        <v>0</v>
      </c>
      <c r="L84" s="25">
        <f t="shared" si="13"/>
        <v>0</v>
      </c>
      <c r="M84" s="25">
        <f t="shared" si="14"/>
        <v>0</v>
      </c>
      <c r="N84" s="25">
        <f t="shared" si="15"/>
        <v>0</v>
      </c>
      <c r="O84" s="25">
        <f t="shared" si="16"/>
        <v>0</v>
      </c>
      <c r="P84" s="25">
        <f t="shared" si="17"/>
        <v>0</v>
      </c>
      <c r="Q84" s="25">
        <f t="shared" si="18"/>
        <v>0</v>
      </c>
      <c r="R84" s="25">
        <f t="shared" si="19"/>
        <v>0</v>
      </c>
      <c r="S84" s="50"/>
    </row>
    <row r="85" spans="1:19" s="6" customFormat="1" ht="25.5" customHeight="1">
      <c r="A85" s="10" t="s">
        <v>471</v>
      </c>
      <c r="B85" s="16" t="s">
        <v>472</v>
      </c>
      <c r="C85" s="10" t="s">
        <v>355</v>
      </c>
      <c r="D85" s="22">
        <f t="shared" si="20"/>
        <v>0</v>
      </c>
      <c r="E85" s="25"/>
      <c r="F85" s="25"/>
      <c r="G85" s="22">
        <f t="shared" si="21"/>
        <v>0</v>
      </c>
      <c r="H85" s="25"/>
      <c r="I85" s="25"/>
      <c r="J85" s="25">
        <f t="shared" si="11"/>
        <v>0</v>
      </c>
      <c r="K85" s="25">
        <f t="shared" si="12"/>
        <v>0</v>
      </c>
      <c r="L85" s="25">
        <f t="shared" si="13"/>
        <v>0</v>
      </c>
      <c r="M85" s="25">
        <f t="shared" si="14"/>
        <v>0</v>
      </c>
      <c r="N85" s="25">
        <f t="shared" si="15"/>
        <v>0</v>
      </c>
      <c r="O85" s="25">
        <f t="shared" si="16"/>
        <v>0</v>
      </c>
      <c r="P85" s="25">
        <f t="shared" si="17"/>
        <v>0</v>
      </c>
      <c r="Q85" s="25">
        <f t="shared" si="18"/>
        <v>0</v>
      </c>
      <c r="R85" s="25">
        <f t="shared" si="19"/>
        <v>0</v>
      </c>
      <c r="S85" s="49"/>
    </row>
    <row r="86" spans="1:19" ht="12.75" customHeight="1">
      <c r="A86" s="21"/>
      <c r="B86" s="20" t="s">
        <v>179</v>
      </c>
      <c r="C86" s="21"/>
      <c r="D86" s="22">
        <f t="shared" si="20"/>
        <v>0</v>
      </c>
      <c r="E86" s="22"/>
      <c r="F86" s="22"/>
      <c r="G86" s="22">
        <f t="shared" si="21"/>
        <v>0</v>
      </c>
      <c r="H86" s="22"/>
      <c r="I86" s="22"/>
      <c r="J86" s="25">
        <f t="shared" si="11"/>
        <v>0</v>
      </c>
      <c r="K86" s="25">
        <f t="shared" si="12"/>
        <v>0</v>
      </c>
      <c r="L86" s="25">
        <f t="shared" si="13"/>
        <v>0</v>
      </c>
      <c r="M86" s="25">
        <f t="shared" si="14"/>
        <v>0</v>
      </c>
      <c r="N86" s="25">
        <f t="shared" si="15"/>
        <v>0</v>
      </c>
      <c r="O86" s="25">
        <f t="shared" si="16"/>
        <v>0</v>
      </c>
      <c r="P86" s="25">
        <f t="shared" si="17"/>
        <v>0</v>
      </c>
      <c r="Q86" s="25">
        <f t="shared" si="18"/>
        <v>0</v>
      </c>
      <c r="R86" s="25">
        <f t="shared" si="19"/>
        <v>0</v>
      </c>
      <c r="S86" s="50"/>
    </row>
    <row r="87" spans="1:19" s="6" customFormat="1" ht="38.25" customHeight="1">
      <c r="A87" s="10" t="s">
        <v>473</v>
      </c>
      <c r="B87" s="23" t="s">
        <v>474</v>
      </c>
      <c r="C87" s="10" t="s">
        <v>475</v>
      </c>
      <c r="D87" s="22">
        <f t="shared" si="20"/>
        <v>0</v>
      </c>
      <c r="E87" s="25"/>
      <c r="F87" s="25"/>
      <c r="G87" s="22">
        <f t="shared" si="21"/>
        <v>0</v>
      </c>
      <c r="H87" s="25"/>
      <c r="I87" s="25"/>
      <c r="J87" s="25">
        <f t="shared" si="11"/>
        <v>0</v>
      </c>
      <c r="K87" s="25">
        <f t="shared" si="12"/>
        <v>0</v>
      </c>
      <c r="L87" s="25">
        <f t="shared" si="13"/>
        <v>0</v>
      </c>
      <c r="M87" s="25">
        <f t="shared" si="14"/>
        <v>0</v>
      </c>
      <c r="N87" s="25">
        <f t="shared" si="15"/>
        <v>0</v>
      </c>
      <c r="O87" s="25">
        <f t="shared" si="16"/>
        <v>0</v>
      </c>
      <c r="P87" s="25">
        <f t="shared" si="17"/>
        <v>0</v>
      </c>
      <c r="Q87" s="25">
        <f t="shared" si="18"/>
        <v>0</v>
      </c>
      <c r="R87" s="25">
        <f t="shared" si="19"/>
        <v>0</v>
      </c>
      <c r="S87" s="49"/>
    </row>
    <row r="88" spans="1:19" s="6" customFormat="1" ht="43.5" customHeight="1">
      <c r="A88" s="10" t="s">
        <v>476</v>
      </c>
      <c r="B88" s="16" t="s">
        <v>477</v>
      </c>
      <c r="C88" s="10" t="s">
        <v>355</v>
      </c>
      <c r="D88" s="22">
        <f t="shared" si="20"/>
        <v>0</v>
      </c>
      <c r="E88" s="25"/>
      <c r="F88" s="25"/>
      <c r="G88" s="22">
        <f t="shared" si="21"/>
        <v>0</v>
      </c>
      <c r="H88" s="25"/>
      <c r="I88" s="25"/>
      <c r="J88" s="25">
        <f t="shared" si="11"/>
        <v>0</v>
      </c>
      <c r="K88" s="25">
        <f t="shared" si="12"/>
        <v>0</v>
      </c>
      <c r="L88" s="25">
        <f t="shared" si="13"/>
        <v>0</v>
      </c>
      <c r="M88" s="25">
        <f t="shared" si="14"/>
        <v>0</v>
      </c>
      <c r="N88" s="25">
        <f t="shared" si="15"/>
        <v>0</v>
      </c>
      <c r="O88" s="25">
        <f t="shared" si="16"/>
        <v>0</v>
      </c>
      <c r="P88" s="25">
        <f t="shared" si="17"/>
        <v>0</v>
      </c>
      <c r="Q88" s="25">
        <f t="shared" si="18"/>
        <v>0</v>
      </c>
      <c r="R88" s="25">
        <f t="shared" si="19"/>
        <v>0</v>
      </c>
      <c r="S88" s="49"/>
    </row>
    <row r="89" spans="1:19" ht="12.75" customHeight="1">
      <c r="A89" s="21"/>
      <c r="B89" s="20" t="s">
        <v>179</v>
      </c>
      <c r="C89" s="21"/>
      <c r="D89" s="22">
        <f t="shared" si="20"/>
        <v>0</v>
      </c>
      <c r="E89" s="22"/>
      <c r="F89" s="22"/>
      <c r="G89" s="22">
        <f t="shared" si="21"/>
        <v>0</v>
      </c>
      <c r="H89" s="22"/>
      <c r="I89" s="22"/>
      <c r="J89" s="25">
        <f t="shared" si="11"/>
        <v>0</v>
      </c>
      <c r="K89" s="25">
        <f t="shared" si="12"/>
        <v>0</v>
      </c>
      <c r="L89" s="25">
        <f t="shared" si="13"/>
        <v>0</v>
      </c>
      <c r="M89" s="25">
        <f t="shared" si="14"/>
        <v>0</v>
      </c>
      <c r="N89" s="25">
        <f t="shared" si="15"/>
        <v>0</v>
      </c>
      <c r="O89" s="25">
        <f t="shared" si="16"/>
        <v>0</v>
      </c>
      <c r="P89" s="25">
        <f t="shared" si="17"/>
        <v>0</v>
      </c>
      <c r="Q89" s="25">
        <f t="shared" si="18"/>
        <v>0</v>
      </c>
      <c r="R89" s="25">
        <f t="shared" si="19"/>
        <v>0</v>
      </c>
      <c r="S89" s="50"/>
    </row>
    <row r="90" spans="1:19" s="6" customFormat="1" ht="21.75" customHeight="1">
      <c r="A90" s="10" t="s">
        <v>478</v>
      </c>
      <c r="B90" s="23" t="s">
        <v>479</v>
      </c>
      <c r="C90" s="10" t="s">
        <v>480</v>
      </c>
      <c r="D90" s="22">
        <f t="shared" si="20"/>
        <v>3000</v>
      </c>
      <c r="E90" s="25">
        <v>3000</v>
      </c>
      <c r="F90" s="25"/>
      <c r="G90" s="22">
        <v>3000</v>
      </c>
      <c r="H90" s="25">
        <v>3000</v>
      </c>
      <c r="I90" s="25"/>
      <c r="J90" s="25">
        <f t="shared" si="11"/>
        <v>0</v>
      </c>
      <c r="K90" s="25">
        <f t="shared" si="12"/>
        <v>0</v>
      </c>
      <c r="L90" s="25">
        <f t="shared" si="13"/>
        <v>0</v>
      </c>
      <c r="M90" s="25">
        <v>3000</v>
      </c>
      <c r="N90" s="25">
        <v>3000</v>
      </c>
      <c r="O90" s="25">
        <f t="shared" si="16"/>
        <v>0</v>
      </c>
      <c r="P90" s="25">
        <f t="shared" si="17"/>
        <v>3300.0000000000005</v>
      </c>
      <c r="Q90" s="25">
        <f t="shared" si="18"/>
        <v>3300.0000000000005</v>
      </c>
      <c r="R90" s="25">
        <f t="shared" si="19"/>
        <v>0</v>
      </c>
      <c r="S90" s="49"/>
    </row>
    <row r="91" spans="1:19" s="6" customFormat="1" ht="19.5" customHeight="1">
      <c r="A91" s="10" t="s">
        <v>481</v>
      </c>
      <c r="B91" s="16" t="s">
        <v>482</v>
      </c>
      <c r="C91" s="10" t="s">
        <v>355</v>
      </c>
      <c r="D91" s="22">
        <v>0</v>
      </c>
      <c r="E91" s="25">
        <v>0</v>
      </c>
      <c r="F91" s="25"/>
      <c r="G91" s="22">
        <f t="shared" si="21"/>
        <v>0</v>
      </c>
      <c r="H91" s="25"/>
      <c r="I91" s="25"/>
      <c r="J91" s="25">
        <f t="shared" si="11"/>
        <v>0</v>
      </c>
      <c r="K91" s="25">
        <f t="shared" si="12"/>
        <v>0</v>
      </c>
      <c r="L91" s="25">
        <f t="shared" si="13"/>
        <v>0</v>
      </c>
      <c r="M91" s="25">
        <f t="shared" si="14"/>
        <v>0</v>
      </c>
      <c r="N91" s="25">
        <f t="shared" si="15"/>
        <v>0</v>
      </c>
      <c r="O91" s="25">
        <f t="shared" si="16"/>
        <v>0</v>
      </c>
      <c r="P91" s="25">
        <f t="shared" si="17"/>
        <v>0</v>
      </c>
      <c r="Q91" s="25">
        <f t="shared" si="18"/>
        <v>0</v>
      </c>
      <c r="R91" s="25">
        <f t="shared" si="19"/>
        <v>0</v>
      </c>
      <c r="S91" s="49"/>
    </row>
    <row r="92" spans="1:19" ht="12.75" customHeight="1">
      <c r="A92" s="21"/>
      <c r="B92" s="20" t="s">
        <v>179</v>
      </c>
      <c r="C92" s="21"/>
      <c r="D92" s="22">
        <f t="shared" si="20"/>
        <v>0</v>
      </c>
      <c r="E92" s="22"/>
      <c r="F92" s="22"/>
      <c r="G92" s="22">
        <f t="shared" si="21"/>
        <v>0</v>
      </c>
      <c r="H92" s="22"/>
      <c r="I92" s="22"/>
      <c r="J92" s="25">
        <f t="shared" si="11"/>
        <v>0</v>
      </c>
      <c r="K92" s="25">
        <f t="shared" si="12"/>
        <v>0</v>
      </c>
      <c r="L92" s="25">
        <f t="shared" si="13"/>
        <v>0</v>
      </c>
      <c r="M92" s="25">
        <f t="shared" si="14"/>
        <v>0</v>
      </c>
      <c r="N92" s="25">
        <f t="shared" si="15"/>
        <v>0</v>
      </c>
      <c r="O92" s="25">
        <f t="shared" si="16"/>
        <v>0</v>
      </c>
      <c r="P92" s="25">
        <f t="shared" si="17"/>
        <v>0</v>
      </c>
      <c r="Q92" s="25">
        <f t="shared" si="18"/>
        <v>0</v>
      </c>
      <c r="R92" s="25">
        <f t="shared" si="19"/>
        <v>0</v>
      </c>
      <c r="S92" s="50"/>
    </row>
    <row r="93" spans="1:19" s="6" customFormat="1" ht="20.25" customHeight="1">
      <c r="A93" s="10" t="s">
        <v>483</v>
      </c>
      <c r="B93" s="23" t="s">
        <v>484</v>
      </c>
      <c r="C93" s="10" t="s">
        <v>485</v>
      </c>
      <c r="D93" s="22">
        <f t="shared" si="20"/>
        <v>0</v>
      </c>
      <c r="E93" s="25"/>
      <c r="F93" s="25"/>
      <c r="G93" s="22">
        <f t="shared" si="21"/>
        <v>0</v>
      </c>
      <c r="H93" s="25"/>
      <c r="I93" s="25"/>
      <c r="J93" s="25">
        <f t="shared" si="11"/>
        <v>0</v>
      </c>
      <c r="K93" s="25">
        <f t="shared" si="12"/>
        <v>0</v>
      </c>
      <c r="L93" s="25">
        <f t="shared" si="13"/>
        <v>0</v>
      </c>
      <c r="M93" s="25">
        <f t="shared" si="14"/>
        <v>0</v>
      </c>
      <c r="N93" s="25">
        <f t="shared" si="15"/>
        <v>0</v>
      </c>
      <c r="O93" s="25">
        <f t="shared" si="16"/>
        <v>0</v>
      </c>
      <c r="P93" s="25">
        <f t="shared" si="17"/>
        <v>0</v>
      </c>
      <c r="Q93" s="25">
        <f t="shared" si="18"/>
        <v>0</v>
      </c>
      <c r="R93" s="25">
        <f t="shared" si="19"/>
        <v>0</v>
      </c>
      <c r="S93" s="49"/>
    </row>
    <row r="94" spans="1:19" s="6" customFormat="1" ht="19.5" customHeight="1">
      <c r="A94" s="10" t="s">
        <v>486</v>
      </c>
      <c r="B94" s="16" t="s">
        <v>487</v>
      </c>
      <c r="C94" s="10" t="s">
        <v>355</v>
      </c>
      <c r="D94" s="22">
        <f t="shared" si="20"/>
        <v>0</v>
      </c>
      <c r="E94" s="25"/>
      <c r="F94" s="25"/>
      <c r="G94" s="22">
        <f t="shared" si="21"/>
        <v>0</v>
      </c>
      <c r="H94" s="25"/>
      <c r="I94" s="25"/>
      <c r="J94" s="25">
        <f t="shared" si="11"/>
        <v>0</v>
      </c>
      <c r="K94" s="25">
        <f t="shared" si="12"/>
        <v>0</v>
      </c>
      <c r="L94" s="25">
        <f t="shared" si="13"/>
        <v>0</v>
      </c>
      <c r="M94" s="25">
        <f t="shared" si="14"/>
        <v>0</v>
      </c>
      <c r="N94" s="25">
        <f t="shared" si="15"/>
        <v>0</v>
      </c>
      <c r="O94" s="25">
        <f t="shared" si="16"/>
        <v>0</v>
      </c>
      <c r="P94" s="25">
        <f t="shared" si="17"/>
        <v>0</v>
      </c>
      <c r="Q94" s="25">
        <f t="shared" si="18"/>
        <v>0</v>
      </c>
      <c r="R94" s="25">
        <f t="shared" si="19"/>
        <v>0</v>
      </c>
      <c r="S94" s="49"/>
    </row>
    <row r="95" spans="1:19" ht="12.75" customHeight="1">
      <c r="A95" s="21"/>
      <c r="B95" s="20" t="s">
        <v>179</v>
      </c>
      <c r="C95" s="21"/>
      <c r="D95" s="22">
        <f t="shared" si="20"/>
        <v>0</v>
      </c>
      <c r="E95" s="22"/>
      <c r="F95" s="22"/>
      <c r="G95" s="22">
        <f t="shared" si="21"/>
        <v>0</v>
      </c>
      <c r="H95" s="22"/>
      <c r="I95" s="22"/>
      <c r="J95" s="25">
        <f t="shared" si="11"/>
        <v>0</v>
      </c>
      <c r="K95" s="25">
        <f t="shared" si="12"/>
        <v>0</v>
      </c>
      <c r="L95" s="25">
        <f t="shared" si="13"/>
        <v>0</v>
      </c>
      <c r="M95" s="25">
        <f t="shared" si="14"/>
        <v>0</v>
      </c>
      <c r="N95" s="25">
        <f t="shared" si="15"/>
        <v>0</v>
      </c>
      <c r="O95" s="25">
        <f t="shared" si="16"/>
        <v>0</v>
      </c>
      <c r="P95" s="25">
        <f t="shared" si="17"/>
        <v>0</v>
      </c>
      <c r="Q95" s="25">
        <f t="shared" si="18"/>
        <v>0</v>
      </c>
      <c r="R95" s="25">
        <f t="shared" si="19"/>
        <v>0</v>
      </c>
      <c r="S95" s="50"/>
    </row>
    <row r="96" spans="1:19" ht="18" customHeight="1">
      <c r="A96" s="21" t="s">
        <v>488</v>
      </c>
      <c r="B96" s="20" t="s">
        <v>489</v>
      </c>
      <c r="C96" s="21" t="s">
        <v>490</v>
      </c>
      <c r="D96" s="22">
        <v>30000</v>
      </c>
      <c r="E96" s="22">
        <v>489707.3</v>
      </c>
      <c r="F96" s="22"/>
      <c r="G96" s="22">
        <v>20000</v>
      </c>
      <c r="H96" s="22">
        <v>772585.2</v>
      </c>
      <c r="I96" s="22"/>
      <c r="J96" s="25">
        <f t="shared" si="11"/>
        <v>-10000</v>
      </c>
      <c r="K96" s="25">
        <f t="shared" si="12"/>
        <v>282877.89999999997</v>
      </c>
      <c r="L96" s="25">
        <f t="shared" si="13"/>
        <v>0</v>
      </c>
      <c r="M96" s="25">
        <v>20000</v>
      </c>
      <c r="N96" s="25">
        <v>808443.9</v>
      </c>
      <c r="O96" s="25">
        <f t="shared" si="16"/>
        <v>0</v>
      </c>
      <c r="P96" s="25">
        <f t="shared" si="17"/>
        <v>22000</v>
      </c>
      <c r="Q96" s="25">
        <f t="shared" si="18"/>
        <v>889288.2900000002</v>
      </c>
      <c r="R96" s="25">
        <f t="shared" si="19"/>
        <v>0</v>
      </c>
      <c r="S96" s="50"/>
    </row>
    <row r="97" spans="1:19" ht="38.25" customHeight="1">
      <c r="A97" s="21" t="s">
        <v>491</v>
      </c>
      <c r="B97" s="20" t="s">
        <v>492</v>
      </c>
      <c r="C97" s="21" t="s">
        <v>355</v>
      </c>
      <c r="D97" s="22">
        <f>E97</f>
        <v>459707.3</v>
      </c>
      <c r="E97" s="22">
        <v>459707.3</v>
      </c>
      <c r="F97" s="22"/>
      <c r="G97" s="22">
        <v>752585.2</v>
      </c>
      <c r="H97" s="22">
        <v>752585.2</v>
      </c>
      <c r="I97" s="22"/>
      <c r="J97" s="25">
        <f t="shared" si="11"/>
        <v>292877.89999999997</v>
      </c>
      <c r="K97" s="25">
        <f t="shared" si="12"/>
        <v>292877.89999999997</v>
      </c>
      <c r="L97" s="25">
        <f t="shared" si="13"/>
        <v>0</v>
      </c>
      <c r="M97" s="25">
        <v>788443.9</v>
      </c>
      <c r="N97" s="25">
        <v>788443.9</v>
      </c>
      <c r="O97" s="25">
        <f t="shared" si="16"/>
        <v>0</v>
      </c>
      <c r="P97" s="25">
        <f t="shared" si="17"/>
        <v>867288.2900000002</v>
      </c>
      <c r="Q97" s="25">
        <f t="shared" si="18"/>
        <v>867288.2900000002</v>
      </c>
      <c r="R97" s="25">
        <f t="shared" si="19"/>
        <v>0</v>
      </c>
      <c r="S97" s="50"/>
    </row>
    <row r="98" spans="1:19" s="6" customFormat="1" ht="19.5" customHeight="1">
      <c r="A98" s="10" t="s">
        <v>493</v>
      </c>
      <c r="B98" s="16" t="s">
        <v>494</v>
      </c>
      <c r="C98" s="10" t="s">
        <v>355</v>
      </c>
      <c r="D98" s="22">
        <v>3203700</v>
      </c>
      <c r="E98" s="25"/>
      <c r="F98" s="25">
        <v>3203700</v>
      </c>
      <c r="G98" s="22">
        <v>4037414</v>
      </c>
      <c r="H98" s="25"/>
      <c r="I98" s="25">
        <v>4037414</v>
      </c>
      <c r="J98" s="25">
        <f t="shared" si="11"/>
        <v>833714</v>
      </c>
      <c r="K98" s="25">
        <f t="shared" si="12"/>
        <v>0</v>
      </c>
      <c r="L98" s="25">
        <f t="shared" si="13"/>
        <v>833714</v>
      </c>
      <c r="M98" s="25">
        <v>4108443.9</v>
      </c>
      <c r="N98" s="25">
        <f t="shared" si="15"/>
        <v>0</v>
      </c>
      <c r="O98" s="25">
        <v>4108443.9</v>
      </c>
      <c r="P98" s="25">
        <f t="shared" si="17"/>
        <v>4519288.29</v>
      </c>
      <c r="Q98" s="25">
        <f t="shared" si="18"/>
        <v>0</v>
      </c>
      <c r="R98" s="25">
        <f t="shared" si="19"/>
        <v>4519288.29</v>
      </c>
      <c r="S98" s="49"/>
    </row>
    <row r="99" spans="1:19" ht="12.75" customHeight="1">
      <c r="A99" s="21"/>
      <c r="B99" s="20" t="s">
        <v>4</v>
      </c>
      <c r="C99" s="21"/>
      <c r="D99" s="22">
        <f>F99</f>
        <v>0</v>
      </c>
      <c r="E99" s="25"/>
      <c r="F99" s="25"/>
      <c r="G99" s="22">
        <f aca="true" t="shared" si="22" ref="G99:G123">I99</f>
        <v>0</v>
      </c>
      <c r="H99" s="25"/>
      <c r="I99" s="25"/>
      <c r="J99" s="25">
        <f t="shared" si="11"/>
        <v>0</v>
      </c>
      <c r="K99" s="25">
        <f t="shared" si="12"/>
        <v>0</v>
      </c>
      <c r="L99" s="25">
        <f t="shared" si="13"/>
        <v>0</v>
      </c>
      <c r="M99" s="25">
        <f t="shared" si="14"/>
        <v>0</v>
      </c>
      <c r="N99" s="25">
        <f t="shared" si="15"/>
        <v>0</v>
      </c>
      <c r="O99" s="25">
        <f t="shared" si="16"/>
        <v>0</v>
      </c>
      <c r="P99" s="25">
        <f t="shared" si="17"/>
        <v>0</v>
      </c>
      <c r="Q99" s="25">
        <f t="shared" si="18"/>
        <v>0</v>
      </c>
      <c r="R99" s="25">
        <f t="shared" si="19"/>
        <v>0</v>
      </c>
      <c r="S99" s="50"/>
    </row>
    <row r="100" spans="1:19" s="6" customFormat="1" ht="19.5" customHeight="1">
      <c r="A100" s="10" t="s">
        <v>495</v>
      </c>
      <c r="B100" s="16" t="s">
        <v>496</v>
      </c>
      <c r="C100" s="10" t="s">
        <v>355</v>
      </c>
      <c r="D100" s="22">
        <v>3191404.4</v>
      </c>
      <c r="E100" s="25"/>
      <c r="F100" s="25">
        <v>3191404.4</v>
      </c>
      <c r="G100" s="22">
        <v>4035414</v>
      </c>
      <c r="H100" s="25"/>
      <c r="I100" s="25">
        <v>4035414</v>
      </c>
      <c r="J100" s="25">
        <f t="shared" si="11"/>
        <v>844009.6000000001</v>
      </c>
      <c r="K100" s="25">
        <f t="shared" si="12"/>
        <v>0</v>
      </c>
      <c r="L100" s="25">
        <f t="shared" si="13"/>
        <v>844009.6000000001</v>
      </c>
      <c r="M100" s="25">
        <v>4106443.9</v>
      </c>
      <c r="N100" s="25">
        <f t="shared" si="15"/>
        <v>0</v>
      </c>
      <c r="O100" s="25">
        <v>4106443.9</v>
      </c>
      <c r="P100" s="25">
        <f t="shared" si="17"/>
        <v>4517088.29</v>
      </c>
      <c r="Q100" s="25">
        <f t="shared" si="18"/>
        <v>0</v>
      </c>
      <c r="R100" s="25">
        <f t="shared" si="19"/>
        <v>4517088.29</v>
      </c>
      <c r="S100" s="49"/>
    </row>
    <row r="101" spans="1:19" ht="12.75" customHeight="1">
      <c r="A101" s="21"/>
      <c r="B101" s="20" t="s">
        <v>4</v>
      </c>
      <c r="C101" s="21"/>
      <c r="D101" s="22">
        <f>F101</f>
        <v>0</v>
      </c>
      <c r="E101" s="22"/>
      <c r="F101" s="22"/>
      <c r="G101" s="22">
        <f t="shared" si="22"/>
        <v>0</v>
      </c>
      <c r="H101" s="22"/>
      <c r="I101" s="22"/>
      <c r="J101" s="25">
        <f t="shared" si="11"/>
        <v>0</v>
      </c>
      <c r="K101" s="25">
        <f t="shared" si="12"/>
        <v>0</v>
      </c>
      <c r="L101" s="25">
        <f t="shared" si="13"/>
        <v>0</v>
      </c>
      <c r="M101" s="25">
        <f t="shared" si="14"/>
        <v>0</v>
      </c>
      <c r="N101" s="25">
        <f t="shared" si="15"/>
        <v>0</v>
      </c>
      <c r="O101" s="25">
        <f t="shared" si="16"/>
        <v>0</v>
      </c>
      <c r="P101" s="25">
        <f t="shared" si="17"/>
        <v>0</v>
      </c>
      <c r="Q101" s="25">
        <f t="shared" si="18"/>
        <v>0</v>
      </c>
      <c r="R101" s="25">
        <f t="shared" si="19"/>
        <v>0</v>
      </c>
      <c r="S101" s="50"/>
    </row>
    <row r="102" spans="1:19" s="6" customFormat="1" ht="19.5" customHeight="1">
      <c r="A102" s="10" t="s">
        <v>497</v>
      </c>
      <c r="B102" s="16" t="s">
        <v>498</v>
      </c>
      <c r="C102" s="10" t="s">
        <v>355</v>
      </c>
      <c r="D102" s="22">
        <v>3145400</v>
      </c>
      <c r="E102" s="25"/>
      <c r="F102" s="25">
        <v>3145400</v>
      </c>
      <c r="G102" s="22">
        <f t="shared" si="22"/>
        <v>3927061</v>
      </c>
      <c r="H102" s="25"/>
      <c r="I102" s="25">
        <v>3927061</v>
      </c>
      <c r="J102" s="25">
        <f t="shared" si="11"/>
        <v>781661</v>
      </c>
      <c r="K102" s="25">
        <f t="shared" si="12"/>
        <v>0</v>
      </c>
      <c r="L102" s="25">
        <f t="shared" si="13"/>
        <v>781661</v>
      </c>
      <c r="M102" s="25">
        <v>4106443.9</v>
      </c>
      <c r="N102" s="25">
        <f t="shared" si="15"/>
        <v>0</v>
      </c>
      <c r="O102" s="25">
        <v>4106443.9</v>
      </c>
      <c r="P102" s="25">
        <f t="shared" si="17"/>
        <v>4517088.29</v>
      </c>
      <c r="Q102" s="25">
        <f t="shared" si="18"/>
        <v>0</v>
      </c>
      <c r="R102" s="25">
        <f t="shared" si="19"/>
        <v>4517088.29</v>
      </c>
      <c r="S102" s="49"/>
    </row>
    <row r="103" spans="1:19" ht="12.75" customHeight="1">
      <c r="A103" s="21"/>
      <c r="B103" s="20" t="s">
        <v>179</v>
      </c>
      <c r="C103" s="21"/>
      <c r="D103" s="22">
        <f>F103</f>
        <v>0</v>
      </c>
      <c r="E103" s="25"/>
      <c r="F103" s="25"/>
      <c r="G103" s="22">
        <f t="shared" si="22"/>
        <v>0</v>
      </c>
      <c r="H103" s="25"/>
      <c r="I103" s="25"/>
      <c r="J103" s="25">
        <f t="shared" si="11"/>
        <v>0</v>
      </c>
      <c r="K103" s="25">
        <f t="shared" si="12"/>
        <v>0</v>
      </c>
      <c r="L103" s="25">
        <f t="shared" si="13"/>
        <v>0</v>
      </c>
      <c r="M103" s="25">
        <f t="shared" si="14"/>
        <v>0</v>
      </c>
      <c r="N103" s="25">
        <f t="shared" si="15"/>
        <v>0</v>
      </c>
      <c r="O103" s="25">
        <f t="shared" si="16"/>
        <v>0</v>
      </c>
      <c r="P103" s="25">
        <f t="shared" si="17"/>
        <v>0</v>
      </c>
      <c r="Q103" s="25">
        <f t="shared" si="18"/>
        <v>0</v>
      </c>
      <c r="R103" s="25">
        <f t="shared" si="19"/>
        <v>0</v>
      </c>
      <c r="S103" s="50"/>
    </row>
    <row r="104" spans="1:19" ht="12.75" customHeight="1">
      <c r="A104" s="21" t="s">
        <v>499</v>
      </c>
      <c r="B104" s="20" t="s">
        <v>500</v>
      </c>
      <c r="C104" s="21" t="s">
        <v>499</v>
      </c>
      <c r="D104" s="22">
        <v>1707400</v>
      </c>
      <c r="E104" s="22"/>
      <c r="F104" s="22">
        <v>1707400</v>
      </c>
      <c r="G104" s="22">
        <f t="shared" si="22"/>
        <v>906061</v>
      </c>
      <c r="H104" s="22"/>
      <c r="I104" s="22">
        <v>906061</v>
      </c>
      <c r="J104" s="25">
        <f t="shared" si="11"/>
        <v>-801339</v>
      </c>
      <c r="K104" s="25">
        <f t="shared" si="12"/>
        <v>0</v>
      </c>
      <c r="L104" s="25">
        <f t="shared" si="13"/>
        <v>-801339</v>
      </c>
      <c r="M104" s="25">
        <v>865000</v>
      </c>
      <c r="N104" s="25">
        <f t="shared" si="15"/>
        <v>0</v>
      </c>
      <c r="O104" s="25">
        <v>865000</v>
      </c>
      <c r="P104" s="25">
        <f t="shared" si="17"/>
        <v>951500.0000000001</v>
      </c>
      <c r="Q104" s="25">
        <f t="shared" si="18"/>
        <v>0</v>
      </c>
      <c r="R104" s="25">
        <f t="shared" si="19"/>
        <v>951500.0000000001</v>
      </c>
      <c r="S104" s="50"/>
    </row>
    <row r="105" spans="1:19" ht="12.75" customHeight="1">
      <c r="A105" s="21" t="s">
        <v>501</v>
      </c>
      <c r="B105" s="20" t="s">
        <v>502</v>
      </c>
      <c r="C105" s="21" t="s">
        <v>501</v>
      </c>
      <c r="D105" s="22">
        <v>1438000</v>
      </c>
      <c r="E105" s="22"/>
      <c r="F105" s="22">
        <v>1438000</v>
      </c>
      <c r="G105" s="22">
        <f t="shared" si="22"/>
        <v>3021000</v>
      </c>
      <c r="H105" s="22"/>
      <c r="I105" s="22">
        <v>3021000</v>
      </c>
      <c r="J105" s="25">
        <f t="shared" si="11"/>
        <v>1583000</v>
      </c>
      <c r="K105" s="25">
        <f t="shared" si="12"/>
        <v>0</v>
      </c>
      <c r="L105" s="25">
        <f t="shared" si="13"/>
        <v>1583000</v>
      </c>
      <c r="M105" s="25">
        <v>3196443.9</v>
      </c>
      <c r="N105" s="25">
        <f t="shared" si="15"/>
        <v>0</v>
      </c>
      <c r="O105" s="25">
        <v>3196443.9</v>
      </c>
      <c r="P105" s="25">
        <f t="shared" si="17"/>
        <v>3516088.29</v>
      </c>
      <c r="Q105" s="25">
        <f t="shared" si="18"/>
        <v>0</v>
      </c>
      <c r="R105" s="25">
        <f t="shared" si="19"/>
        <v>3516088.29</v>
      </c>
      <c r="S105" s="50"/>
    </row>
    <row r="106" spans="1:19" s="6" customFormat="1" ht="19.5" customHeight="1">
      <c r="A106" s="10" t="s">
        <v>503</v>
      </c>
      <c r="B106" s="16" t="s">
        <v>504</v>
      </c>
      <c r="C106" s="10" t="s">
        <v>355</v>
      </c>
      <c r="D106" s="22">
        <v>58000</v>
      </c>
      <c r="E106" s="25"/>
      <c r="F106" s="25">
        <v>58000</v>
      </c>
      <c r="G106" s="22">
        <f t="shared" si="22"/>
        <v>108353</v>
      </c>
      <c r="H106" s="25"/>
      <c r="I106" s="25">
        <v>108353</v>
      </c>
      <c r="J106" s="25">
        <f t="shared" si="11"/>
        <v>50353</v>
      </c>
      <c r="K106" s="25">
        <f t="shared" si="12"/>
        <v>0</v>
      </c>
      <c r="L106" s="25">
        <f t="shared" si="13"/>
        <v>50353</v>
      </c>
      <c r="M106" s="25">
        <v>45000</v>
      </c>
      <c r="N106" s="25">
        <f t="shared" si="15"/>
        <v>0</v>
      </c>
      <c r="O106" s="25">
        <v>45000</v>
      </c>
      <c r="P106" s="25">
        <f t="shared" si="17"/>
        <v>49500.00000000001</v>
      </c>
      <c r="Q106" s="25">
        <f t="shared" si="18"/>
        <v>0</v>
      </c>
      <c r="R106" s="25">
        <f t="shared" si="19"/>
        <v>49500.00000000001</v>
      </c>
      <c r="S106" s="49"/>
    </row>
    <row r="107" spans="1:19" ht="12.75" customHeight="1">
      <c r="A107" s="21"/>
      <c r="B107" s="20" t="s">
        <v>179</v>
      </c>
      <c r="C107" s="21"/>
      <c r="D107" s="22">
        <f aca="true" t="shared" si="23" ref="D107:D122">F107</f>
        <v>0</v>
      </c>
      <c r="E107" s="25"/>
      <c r="F107" s="25"/>
      <c r="G107" s="22">
        <f t="shared" si="22"/>
        <v>0</v>
      </c>
      <c r="H107" s="25"/>
      <c r="I107" s="25"/>
      <c r="J107" s="25">
        <f t="shared" si="11"/>
        <v>0</v>
      </c>
      <c r="K107" s="25">
        <f t="shared" si="12"/>
        <v>0</v>
      </c>
      <c r="L107" s="25">
        <f t="shared" si="13"/>
        <v>0</v>
      </c>
      <c r="M107" s="25">
        <f t="shared" si="14"/>
        <v>0</v>
      </c>
      <c r="N107" s="25">
        <f t="shared" si="15"/>
        <v>0</v>
      </c>
      <c r="O107" s="25">
        <f t="shared" si="16"/>
        <v>0</v>
      </c>
      <c r="P107" s="25">
        <f t="shared" si="17"/>
        <v>0</v>
      </c>
      <c r="Q107" s="25">
        <f t="shared" si="18"/>
        <v>0</v>
      </c>
      <c r="R107" s="25">
        <f t="shared" si="19"/>
        <v>0</v>
      </c>
      <c r="S107" s="50"/>
    </row>
    <row r="108" spans="1:19" ht="12.75" customHeight="1">
      <c r="A108" s="21" t="s">
        <v>505</v>
      </c>
      <c r="B108" s="20" t="s">
        <v>506</v>
      </c>
      <c r="C108" s="21" t="s">
        <v>505</v>
      </c>
      <c r="D108" s="22">
        <v>29400</v>
      </c>
      <c r="E108" s="22"/>
      <c r="F108" s="22">
        <v>29400</v>
      </c>
      <c r="G108" s="22">
        <f t="shared" si="22"/>
        <v>78353</v>
      </c>
      <c r="H108" s="22"/>
      <c r="I108" s="22">
        <v>78353</v>
      </c>
      <c r="J108" s="25">
        <f t="shared" si="11"/>
        <v>48953</v>
      </c>
      <c r="K108" s="25">
        <f t="shared" si="12"/>
        <v>0</v>
      </c>
      <c r="L108" s="25">
        <f t="shared" si="13"/>
        <v>48953</v>
      </c>
      <c r="M108" s="25">
        <v>30000</v>
      </c>
      <c r="N108" s="25">
        <f t="shared" si="15"/>
        <v>0</v>
      </c>
      <c r="O108" s="25">
        <v>30000</v>
      </c>
      <c r="P108" s="25">
        <f t="shared" si="17"/>
        <v>33000</v>
      </c>
      <c r="Q108" s="25">
        <f t="shared" si="18"/>
        <v>0</v>
      </c>
      <c r="R108" s="25">
        <f t="shared" si="19"/>
        <v>33000</v>
      </c>
      <c r="S108" s="50"/>
    </row>
    <row r="109" spans="1:19" ht="12.75" customHeight="1">
      <c r="A109" s="21" t="s">
        <v>507</v>
      </c>
      <c r="B109" s="20" t="s">
        <v>508</v>
      </c>
      <c r="C109" s="21" t="s">
        <v>507</v>
      </c>
      <c r="D109" s="22">
        <v>4750</v>
      </c>
      <c r="E109" s="22"/>
      <c r="F109" s="22">
        <v>4750</v>
      </c>
      <c r="G109" s="22">
        <f t="shared" si="22"/>
        <v>5000</v>
      </c>
      <c r="H109" s="22"/>
      <c r="I109" s="22">
        <v>5000</v>
      </c>
      <c r="J109" s="25">
        <f t="shared" si="11"/>
        <v>250</v>
      </c>
      <c r="K109" s="25">
        <f t="shared" si="12"/>
        <v>0</v>
      </c>
      <c r="L109" s="25">
        <f t="shared" si="13"/>
        <v>250</v>
      </c>
      <c r="M109" s="25">
        <v>7000</v>
      </c>
      <c r="N109" s="25">
        <f t="shared" si="15"/>
        <v>0</v>
      </c>
      <c r="O109" s="25">
        <v>7000</v>
      </c>
      <c r="P109" s="25">
        <f t="shared" si="17"/>
        <v>7700.000000000001</v>
      </c>
      <c r="Q109" s="25">
        <f t="shared" si="18"/>
        <v>0</v>
      </c>
      <c r="R109" s="25">
        <f t="shared" si="19"/>
        <v>7700.000000000001</v>
      </c>
      <c r="S109" s="50"/>
    </row>
    <row r="110" spans="1:19" ht="12.75" customHeight="1">
      <c r="A110" s="21" t="s">
        <v>509</v>
      </c>
      <c r="B110" s="20" t="s">
        <v>510</v>
      </c>
      <c r="C110" s="21" t="s">
        <v>511</v>
      </c>
      <c r="D110" s="22">
        <v>4804.4</v>
      </c>
      <c r="E110" s="25"/>
      <c r="F110" s="25">
        <v>4804.4</v>
      </c>
      <c r="G110" s="22">
        <f t="shared" si="22"/>
        <v>25000</v>
      </c>
      <c r="H110" s="25"/>
      <c r="I110" s="25">
        <v>25000</v>
      </c>
      <c r="J110" s="25">
        <f t="shared" si="11"/>
        <v>20195.6</v>
      </c>
      <c r="K110" s="25">
        <f t="shared" si="12"/>
        <v>0</v>
      </c>
      <c r="L110" s="25">
        <f t="shared" si="13"/>
        <v>20195.6</v>
      </c>
      <c r="M110" s="25">
        <v>8000</v>
      </c>
      <c r="N110" s="25">
        <f t="shared" si="15"/>
        <v>0</v>
      </c>
      <c r="O110" s="25">
        <v>8000</v>
      </c>
      <c r="P110" s="25">
        <f t="shared" si="17"/>
        <v>8800</v>
      </c>
      <c r="Q110" s="25">
        <f t="shared" si="18"/>
        <v>0</v>
      </c>
      <c r="R110" s="25">
        <f t="shared" si="19"/>
        <v>8800</v>
      </c>
      <c r="S110" s="50"/>
    </row>
    <row r="111" spans="1:19" s="6" customFormat="1" ht="19.5" customHeight="1">
      <c r="A111" s="10" t="s">
        <v>512</v>
      </c>
      <c r="B111" s="16" t="s">
        <v>513</v>
      </c>
      <c r="C111" s="10" t="s">
        <v>355</v>
      </c>
      <c r="D111" s="22">
        <f t="shared" si="23"/>
        <v>0</v>
      </c>
      <c r="E111" s="25"/>
      <c r="F111" s="25"/>
      <c r="G111" s="22">
        <f t="shared" si="22"/>
        <v>0</v>
      </c>
      <c r="H111" s="25"/>
      <c r="I111" s="25"/>
      <c r="J111" s="25">
        <f t="shared" si="11"/>
        <v>0</v>
      </c>
      <c r="K111" s="25">
        <f t="shared" si="12"/>
        <v>0</v>
      </c>
      <c r="L111" s="25">
        <f t="shared" si="13"/>
        <v>0</v>
      </c>
      <c r="M111" s="25">
        <f t="shared" si="14"/>
        <v>0</v>
      </c>
      <c r="N111" s="25">
        <f t="shared" si="15"/>
        <v>0</v>
      </c>
      <c r="O111" s="25">
        <f t="shared" si="16"/>
        <v>0</v>
      </c>
      <c r="P111" s="25">
        <f t="shared" si="17"/>
        <v>0</v>
      </c>
      <c r="Q111" s="25">
        <f t="shared" si="18"/>
        <v>0</v>
      </c>
      <c r="R111" s="25">
        <f t="shared" si="19"/>
        <v>0</v>
      </c>
      <c r="S111" s="49"/>
    </row>
    <row r="112" spans="1:19" ht="12.75" customHeight="1">
      <c r="A112" s="21"/>
      <c r="B112" s="20" t="s">
        <v>556</v>
      </c>
      <c r="C112" s="21">
        <v>5132</v>
      </c>
      <c r="D112" s="22">
        <f t="shared" si="23"/>
        <v>250</v>
      </c>
      <c r="E112" s="22"/>
      <c r="F112" s="22">
        <v>250</v>
      </c>
      <c r="G112" s="22">
        <f>I112</f>
        <v>0</v>
      </c>
      <c r="H112" s="22"/>
      <c r="I112" s="22"/>
      <c r="J112" s="25">
        <f t="shared" si="11"/>
        <v>-250</v>
      </c>
      <c r="K112" s="25">
        <f t="shared" si="12"/>
        <v>0</v>
      </c>
      <c r="L112" s="25">
        <f t="shared" si="13"/>
        <v>-250</v>
      </c>
      <c r="M112" s="25">
        <f t="shared" si="14"/>
        <v>0</v>
      </c>
      <c r="N112" s="25">
        <f t="shared" si="15"/>
        <v>0</v>
      </c>
      <c r="O112" s="25">
        <f t="shared" si="16"/>
        <v>0</v>
      </c>
      <c r="P112" s="25">
        <f t="shared" si="17"/>
        <v>0</v>
      </c>
      <c r="Q112" s="25">
        <f t="shared" si="18"/>
        <v>0</v>
      </c>
      <c r="R112" s="25">
        <f t="shared" si="19"/>
        <v>0</v>
      </c>
      <c r="S112" s="50"/>
    </row>
    <row r="113" spans="1:19" ht="12.75" customHeight="1">
      <c r="A113" s="21" t="s">
        <v>514</v>
      </c>
      <c r="B113" s="20" t="s">
        <v>553</v>
      </c>
      <c r="C113" s="21">
        <v>5511</v>
      </c>
      <c r="D113" s="22">
        <f t="shared" si="23"/>
        <v>12295.6</v>
      </c>
      <c r="E113" s="22"/>
      <c r="F113" s="22">
        <v>12295.6</v>
      </c>
      <c r="G113" s="22">
        <f t="shared" si="22"/>
        <v>2000</v>
      </c>
      <c r="H113" s="22"/>
      <c r="I113" s="22">
        <v>2000</v>
      </c>
      <c r="J113" s="25">
        <f t="shared" si="11"/>
        <v>-10295.6</v>
      </c>
      <c r="K113" s="25">
        <f t="shared" si="12"/>
        <v>0</v>
      </c>
      <c r="L113" s="25">
        <f t="shared" si="13"/>
        <v>-10295.6</v>
      </c>
      <c r="M113" s="25">
        <v>2000</v>
      </c>
      <c r="N113" s="25">
        <f t="shared" si="15"/>
        <v>0</v>
      </c>
      <c r="O113" s="25">
        <v>2000</v>
      </c>
      <c r="P113" s="25">
        <f t="shared" si="17"/>
        <v>2200</v>
      </c>
      <c r="Q113" s="25">
        <f t="shared" si="18"/>
        <v>0</v>
      </c>
      <c r="R113" s="25">
        <f t="shared" si="19"/>
        <v>2200</v>
      </c>
      <c r="S113" s="50"/>
    </row>
    <row r="114" spans="1:19" ht="12.75" customHeight="1">
      <c r="A114" s="21" t="s">
        <v>515</v>
      </c>
      <c r="B114" s="20" t="s">
        <v>516</v>
      </c>
      <c r="C114" s="21" t="s">
        <v>515</v>
      </c>
      <c r="D114" s="22">
        <v>6800</v>
      </c>
      <c r="E114" s="22"/>
      <c r="F114" s="22">
        <v>6800</v>
      </c>
      <c r="G114" s="22">
        <f t="shared" si="22"/>
        <v>0</v>
      </c>
      <c r="H114" s="22"/>
      <c r="I114" s="22"/>
      <c r="J114" s="25">
        <f t="shared" si="11"/>
        <v>-6800</v>
      </c>
      <c r="K114" s="25">
        <f t="shared" si="12"/>
        <v>0</v>
      </c>
      <c r="L114" s="25">
        <f t="shared" si="13"/>
        <v>-6800</v>
      </c>
      <c r="M114" s="25">
        <f t="shared" si="14"/>
        <v>0</v>
      </c>
      <c r="N114" s="25">
        <f t="shared" si="15"/>
        <v>0</v>
      </c>
      <c r="O114" s="25">
        <f t="shared" si="16"/>
        <v>0</v>
      </c>
      <c r="P114" s="25">
        <f t="shared" si="17"/>
        <v>0</v>
      </c>
      <c r="Q114" s="25">
        <f t="shared" si="18"/>
        <v>0</v>
      </c>
      <c r="R114" s="25">
        <f t="shared" si="19"/>
        <v>0</v>
      </c>
      <c r="S114" s="50"/>
    </row>
    <row r="115" spans="1:19" s="6" customFormat="1" ht="27.75" customHeight="1">
      <c r="A115" s="10" t="s">
        <v>517</v>
      </c>
      <c r="B115" s="16" t="s">
        <v>518</v>
      </c>
      <c r="C115" s="10" t="s">
        <v>355</v>
      </c>
      <c r="D115" s="22">
        <f t="shared" si="23"/>
        <v>0</v>
      </c>
      <c r="E115" s="25"/>
      <c r="F115" s="25"/>
      <c r="G115" s="22">
        <f t="shared" si="22"/>
        <v>0</v>
      </c>
      <c r="H115" s="25"/>
      <c r="I115" s="25"/>
      <c r="J115" s="25">
        <f t="shared" si="11"/>
        <v>0</v>
      </c>
      <c r="K115" s="25">
        <f t="shared" si="12"/>
        <v>0</v>
      </c>
      <c r="L115" s="25">
        <f t="shared" si="13"/>
        <v>0</v>
      </c>
      <c r="M115" s="25">
        <f t="shared" si="14"/>
        <v>0</v>
      </c>
      <c r="N115" s="25">
        <f t="shared" si="15"/>
        <v>0</v>
      </c>
      <c r="O115" s="25">
        <f t="shared" si="16"/>
        <v>0</v>
      </c>
      <c r="P115" s="25">
        <f t="shared" si="17"/>
        <v>0</v>
      </c>
      <c r="Q115" s="25">
        <f t="shared" si="18"/>
        <v>0</v>
      </c>
      <c r="R115" s="25">
        <f t="shared" si="19"/>
        <v>0</v>
      </c>
      <c r="S115" s="49"/>
    </row>
    <row r="116" spans="1:19" ht="12.75" customHeight="1">
      <c r="A116" s="21"/>
      <c r="B116" s="20" t="s">
        <v>4</v>
      </c>
      <c r="C116" s="21"/>
      <c r="D116" s="22">
        <f t="shared" si="23"/>
        <v>0</v>
      </c>
      <c r="E116" s="22"/>
      <c r="F116" s="22"/>
      <c r="G116" s="22">
        <f t="shared" si="22"/>
        <v>0</v>
      </c>
      <c r="H116" s="22"/>
      <c r="I116" s="22"/>
      <c r="J116" s="25">
        <f t="shared" si="11"/>
        <v>0</v>
      </c>
      <c r="K116" s="25">
        <f t="shared" si="12"/>
        <v>0</v>
      </c>
      <c r="L116" s="25">
        <f t="shared" si="13"/>
        <v>0</v>
      </c>
      <c r="M116" s="25">
        <f t="shared" si="14"/>
        <v>0</v>
      </c>
      <c r="N116" s="25">
        <f t="shared" si="15"/>
        <v>0</v>
      </c>
      <c r="O116" s="25">
        <f t="shared" si="16"/>
        <v>0</v>
      </c>
      <c r="P116" s="25">
        <f t="shared" si="17"/>
        <v>0</v>
      </c>
      <c r="Q116" s="25">
        <f t="shared" si="18"/>
        <v>0</v>
      </c>
      <c r="R116" s="25">
        <f t="shared" si="19"/>
        <v>0</v>
      </c>
      <c r="S116" s="50"/>
    </row>
    <row r="117" spans="1:19" s="6" customFormat="1" ht="27.75" customHeight="1">
      <c r="A117" s="10" t="s">
        <v>519</v>
      </c>
      <c r="B117" s="16" t="s">
        <v>520</v>
      </c>
      <c r="C117" s="10" t="s">
        <v>355</v>
      </c>
      <c r="D117" s="22">
        <f t="shared" si="23"/>
        <v>0</v>
      </c>
      <c r="E117" s="25"/>
      <c r="F117" s="25"/>
      <c r="G117" s="22">
        <f t="shared" si="22"/>
        <v>0</v>
      </c>
      <c r="H117" s="25"/>
      <c r="I117" s="25"/>
      <c r="J117" s="25">
        <f t="shared" si="11"/>
        <v>0</v>
      </c>
      <c r="K117" s="25">
        <f t="shared" si="12"/>
        <v>0</v>
      </c>
      <c r="L117" s="25">
        <f t="shared" si="13"/>
        <v>0</v>
      </c>
      <c r="M117" s="25">
        <f t="shared" si="14"/>
        <v>0</v>
      </c>
      <c r="N117" s="25">
        <f t="shared" si="15"/>
        <v>0</v>
      </c>
      <c r="O117" s="25">
        <f t="shared" si="16"/>
        <v>0</v>
      </c>
      <c r="P117" s="25">
        <f t="shared" si="17"/>
        <v>0</v>
      </c>
      <c r="Q117" s="25">
        <f t="shared" si="18"/>
        <v>0</v>
      </c>
      <c r="R117" s="25">
        <f t="shared" si="19"/>
        <v>0</v>
      </c>
      <c r="S117" s="49"/>
    </row>
    <row r="118" spans="1:19" ht="12.75" customHeight="1">
      <c r="A118" s="21"/>
      <c r="B118" s="20" t="s">
        <v>4</v>
      </c>
      <c r="C118" s="21"/>
      <c r="D118" s="22">
        <f t="shared" si="23"/>
        <v>0</v>
      </c>
      <c r="E118" s="25"/>
      <c r="F118" s="25"/>
      <c r="G118" s="22">
        <f t="shared" si="22"/>
        <v>0</v>
      </c>
      <c r="H118" s="25"/>
      <c r="I118" s="25"/>
      <c r="J118" s="25">
        <f t="shared" si="11"/>
        <v>0</v>
      </c>
      <c r="K118" s="25">
        <f t="shared" si="12"/>
        <v>0</v>
      </c>
      <c r="L118" s="25">
        <f t="shared" si="13"/>
        <v>0</v>
      </c>
      <c r="M118" s="25">
        <f t="shared" si="14"/>
        <v>0</v>
      </c>
      <c r="N118" s="25">
        <f t="shared" si="15"/>
        <v>0</v>
      </c>
      <c r="O118" s="25">
        <f t="shared" si="16"/>
        <v>0</v>
      </c>
      <c r="P118" s="25">
        <f t="shared" si="17"/>
        <v>0</v>
      </c>
      <c r="Q118" s="25">
        <f t="shared" si="18"/>
        <v>0</v>
      </c>
      <c r="R118" s="25">
        <f t="shared" si="19"/>
        <v>0</v>
      </c>
      <c r="S118" s="50"/>
    </row>
    <row r="119" spans="1:19" ht="12.75" customHeight="1">
      <c r="A119" s="21" t="s">
        <v>521</v>
      </c>
      <c r="B119" s="20" t="s">
        <v>522</v>
      </c>
      <c r="C119" s="21" t="s">
        <v>523</v>
      </c>
      <c r="D119" s="22">
        <f t="shared" si="23"/>
        <v>0</v>
      </c>
      <c r="E119" s="22"/>
      <c r="F119" s="22"/>
      <c r="G119" s="22">
        <f t="shared" si="22"/>
        <v>0</v>
      </c>
      <c r="H119" s="22"/>
      <c r="I119" s="22"/>
      <c r="J119" s="25">
        <f t="shared" si="11"/>
        <v>0</v>
      </c>
      <c r="K119" s="25">
        <f t="shared" si="12"/>
        <v>0</v>
      </c>
      <c r="L119" s="25">
        <f t="shared" si="13"/>
        <v>0</v>
      </c>
      <c r="M119" s="25">
        <f t="shared" si="14"/>
        <v>0</v>
      </c>
      <c r="N119" s="25">
        <f t="shared" si="15"/>
        <v>0</v>
      </c>
      <c r="O119" s="25">
        <f t="shared" si="16"/>
        <v>0</v>
      </c>
      <c r="P119" s="25">
        <f t="shared" si="17"/>
        <v>0</v>
      </c>
      <c r="Q119" s="25">
        <f t="shared" si="18"/>
        <v>0</v>
      </c>
      <c r="R119" s="25">
        <f t="shared" si="19"/>
        <v>0</v>
      </c>
      <c r="S119" s="50"/>
    </row>
    <row r="120" spans="1:19" ht="12.75" customHeight="1">
      <c r="A120" s="21" t="s">
        <v>524</v>
      </c>
      <c r="B120" s="20" t="s">
        <v>525</v>
      </c>
      <c r="C120" s="21" t="s">
        <v>526</v>
      </c>
      <c r="D120" s="22">
        <f t="shared" si="23"/>
        <v>0</v>
      </c>
      <c r="E120" s="22"/>
      <c r="F120" s="22"/>
      <c r="G120" s="22">
        <f t="shared" si="22"/>
        <v>0</v>
      </c>
      <c r="H120" s="22"/>
      <c r="I120" s="22"/>
      <c r="J120" s="25">
        <f t="shared" si="11"/>
        <v>0</v>
      </c>
      <c r="K120" s="25">
        <f t="shared" si="12"/>
        <v>0</v>
      </c>
      <c r="L120" s="25">
        <f t="shared" si="13"/>
        <v>0</v>
      </c>
      <c r="M120" s="25">
        <f t="shared" si="14"/>
        <v>0</v>
      </c>
      <c r="N120" s="25">
        <f t="shared" si="15"/>
        <v>0</v>
      </c>
      <c r="O120" s="25">
        <f t="shared" si="16"/>
        <v>0</v>
      </c>
      <c r="P120" s="25">
        <f t="shared" si="17"/>
        <v>0</v>
      </c>
      <c r="Q120" s="25">
        <f t="shared" si="18"/>
        <v>0</v>
      </c>
      <c r="R120" s="25">
        <f t="shared" si="19"/>
        <v>0</v>
      </c>
      <c r="S120" s="50"/>
    </row>
    <row r="121" spans="1:19" s="6" customFormat="1" ht="27.75" customHeight="1">
      <c r="A121" s="10" t="s">
        <v>527</v>
      </c>
      <c r="B121" s="16" t="s">
        <v>528</v>
      </c>
      <c r="C121" s="10" t="s">
        <v>355</v>
      </c>
      <c r="D121" s="22">
        <f t="shared" si="23"/>
        <v>0</v>
      </c>
      <c r="E121" s="25"/>
      <c r="F121" s="25"/>
      <c r="G121" s="22">
        <f t="shared" si="22"/>
        <v>0</v>
      </c>
      <c r="H121" s="25"/>
      <c r="I121" s="25"/>
      <c r="J121" s="25">
        <f t="shared" si="11"/>
        <v>0</v>
      </c>
      <c r="K121" s="25">
        <f t="shared" si="12"/>
        <v>0</v>
      </c>
      <c r="L121" s="25">
        <f t="shared" si="13"/>
        <v>0</v>
      </c>
      <c r="M121" s="25">
        <f t="shared" si="14"/>
        <v>0</v>
      </c>
      <c r="N121" s="25">
        <f t="shared" si="15"/>
        <v>0</v>
      </c>
      <c r="O121" s="25">
        <f t="shared" si="16"/>
        <v>0</v>
      </c>
      <c r="P121" s="25">
        <f t="shared" si="17"/>
        <v>0</v>
      </c>
      <c r="Q121" s="25">
        <f t="shared" si="18"/>
        <v>0</v>
      </c>
      <c r="R121" s="25">
        <f t="shared" si="19"/>
        <v>0</v>
      </c>
      <c r="S121" s="49"/>
    </row>
    <row r="122" spans="1:19" ht="12.75" customHeight="1">
      <c r="A122" s="21"/>
      <c r="B122" s="20" t="s">
        <v>4</v>
      </c>
      <c r="C122" s="21"/>
      <c r="D122" s="22">
        <f t="shared" si="23"/>
        <v>0</v>
      </c>
      <c r="E122" s="22"/>
      <c r="F122" s="22"/>
      <c r="G122" s="22">
        <f t="shared" si="22"/>
        <v>0</v>
      </c>
      <c r="H122" s="22"/>
      <c r="I122" s="22"/>
      <c r="J122" s="25">
        <f t="shared" si="11"/>
        <v>0</v>
      </c>
      <c r="K122" s="25">
        <f t="shared" si="12"/>
        <v>0</v>
      </c>
      <c r="L122" s="25">
        <f t="shared" si="13"/>
        <v>0</v>
      </c>
      <c r="M122" s="25">
        <f t="shared" si="14"/>
        <v>0</v>
      </c>
      <c r="N122" s="25">
        <f t="shared" si="15"/>
        <v>0</v>
      </c>
      <c r="O122" s="25">
        <f t="shared" si="16"/>
        <v>0</v>
      </c>
      <c r="P122" s="25">
        <f t="shared" si="17"/>
        <v>0</v>
      </c>
      <c r="Q122" s="25">
        <f t="shared" si="18"/>
        <v>0</v>
      </c>
      <c r="R122" s="25">
        <f t="shared" si="19"/>
        <v>0</v>
      </c>
      <c r="S122" s="50"/>
    </row>
    <row r="123" spans="1:19" ht="12.75" customHeight="1">
      <c r="A123" s="21" t="s">
        <v>529</v>
      </c>
      <c r="B123" s="20" t="s">
        <v>530</v>
      </c>
      <c r="C123" s="21" t="s">
        <v>531</v>
      </c>
      <c r="D123" s="21">
        <v>-504350.6</v>
      </c>
      <c r="E123" s="21"/>
      <c r="F123" s="21">
        <v>-504350.6</v>
      </c>
      <c r="G123" s="22">
        <f t="shared" si="22"/>
        <v>0</v>
      </c>
      <c r="H123" s="22"/>
      <c r="I123" s="22">
        <v>0</v>
      </c>
      <c r="J123" s="25">
        <f t="shared" si="11"/>
        <v>504350.6</v>
      </c>
      <c r="K123" s="25">
        <f t="shared" si="12"/>
        <v>0</v>
      </c>
      <c r="L123" s="25">
        <f t="shared" si="13"/>
        <v>504350.6</v>
      </c>
      <c r="M123" s="25">
        <f>G123*1.1</f>
        <v>0</v>
      </c>
      <c r="N123" s="25">
        <f>H123*1.1</f>
        <v>0</v>
      </c>
      <c r="O123" s="25">
        <f>I123*1.1</f>
        <v>0</v>
      </c>
      <c r="P123" s="25">
        <f t="shared" si="17"/>
        <v>0</v>
      </c>
      <c r="Q123" s="25">
        <f t="shared" si="18"/>
        <v>0</v>
      </c>
      <c r="R123" s="25">
        <f t="shared" si="19"/>
        <v>0</v>
      </c>
      <c r="S123" s="50"/>
    </row>
    <row r="124" spans="3:20" ht="9.7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3:18" ht="9.7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3:18" ht="9.7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3:18" ht="9.7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3:18" ht="9.7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3:18" ht="9.7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3:18" ht="9.7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3:18" ht="9.7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3:18" ht="9.7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3:18" ht="9.7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3:18" ht="9.7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3:18" ht="9.7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3:18" ht="9.7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3:18" ht="9.7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3:18" ht="9.7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</sheetData>
  <sheetProtection/>
  <mergeCells count="21">
    <mergeCell ref="Q2:S2"/>
    <mergeCell ref="A3:R3"/>
    <mergeCell ref="A5:A7"/>
    <mergeCell ref="B5:B7"/>
    <mergeCell ref="C5:C7"/>
    <mergeCell ref="E6:F6"/>
    <mergeCell ref="S6:S7"/>
    <mergeCell ref="P6:P7"/>
    <mergeCell ref="G6:G7"/>
    <mergeCell ref="M5:O5"/>
    <mergeCell ref="P5:R5"/>
    <mergeCell ref="J5:L5"/>
    <mergeCell ref="N6:O6"/>
    <mergeCell ref="Q6:R6"/>
    <mergeCell ref="G5:I5"/>
    <mergeCell ref="D6:D7"/>
    <mergeCell ref="J6:J7"/>
    <mergeCell ref="H6:I6"/>
    <mergeCell ref="M6:M7"/>
    <mergeCell ref="D5:F5"/>
    <mergeCell ref="K6:L6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24"/>
  <sheetViews>
    <sheetView zoomScale="120" zoomScaleNormal="120" zoomScalePageLayoutView="0" workbookViewId="0" topLeftCell="C1">
      <selection activeCell="N9" sqref="N9"/>
    </sheetView>
  </sheetViews>
  <sheetFormatPr defaultColWidth="9.140625" defaultRowHeight="12.75" customHeight="1"/>
  <cols>
    <col min="1" max="1" width="11.421875" style="2" customWidth="1"/>
    <col min="2" max="2" width="45.00390625" style="3" customWidth="1"/>
    <col min="3" max="5" width="12.7109375" style="3" customWidth="1"/>
    <col min="6" max="6" width="12.7109375" style="1" customWidth="1"/>
    <col min="7" max="7" width="13.28125" style="1" customWidth="1"/>
    <col min="8" max="12" width="12.28125" style="1" customWidth="1"/>
    <col min="13" max="14" width="14.28125" style="1" customWidth="1"/>
    <col min="15" max="15" width="13.140625" style="1" customWidth="1"/>
    <col min="16" max="17" width="14.421875" style="1" customWidth="1"/>
    <col min="18" max="18" width="19.8515625" style="0" customWidth="1"/>
  </cols>
  <sheetData>
    <row r="2" spans="8:19" ht="30" customHeight="1">
      <c r="H2" s="4"/>
      <c r="I2" s="4"/>
      <c r="J2" s="4"/>
      <c r="K2" s="4"/>
      <c r="N2" s="4"/>
      <c r="Q2" s="69" t="s">
        <v>536</v>
      </c>
      <c r="R2" s="69"/>
      <c r="S2" s="56"/>
    </row>
    <row r="3" spans="1:17" ht="21.75" customHeight="1">
      <c r="A3" s="68" t="s">
        <v>548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ht="20.25" customHeight="1" thickBot="1">
      <c r="R4" s="32" t="s">
        <v>0</v>
      </c>
    </row>
    <row r="5" spans="1:18" ht="30.75" customHeight="1">
      <c r="A5" s="87"/>
      <c r="B5" s="85"/>
      <c r="C5" s="65" t="s">
        <v>542</v>
      </c>
      <c r="D5" s="65"/>
      <c r="E5" s="65"/>
      <c r="F5" s="65" t="s">
        <v>163</v>
      </c>
      <c r="G5" s="65"/>
      <c r="H5" s="65"/>
      <c r="I5" s="67" t="s">
        <v>543</v>
      </c>
      <c r="J5" s="67"/>
      <c r="K5" s="67"/>
      <c r="L5" s="65" t="s">
        <v>164</v>
      </c>
      <c r="M5" s="65"/>
      <c r="N5" s="65"/>
      <c r="O5" s="65" t="s">
        <v>544</v>
      </c>
      <c r="P5" s="65"/>
      <c r="Q5" s="65"/>
      <c r="R5" s="51" t="s">
        <v>539</v>
      </c>
    </row>
    <row r="6" spans="1:18" ht="19.5" customHeight="1">
      <c r="A6" s="88"/>
      <c r="B6" s="86"/>
      <c r="C6" s="66" t="s">
        <v>3</v>
      </c>
      <c r="D6" s="66" t="s">
        <v>4</v>
      </c>
      <c r="E6" s="66"/>
      <c r="F6" s="66" t="s">
        <v>3</v>
      </c>
      <c r="G6" s="66" t="s">
        <v>4</v>
      </c>
      <c r="H6" s="66"/>
      <c r="I6" s="66" t="s">
        <v>3</v>
      </c>
      <c r="J6" s="66" t="s">
        <v>4</v>
      </c>
      <c r="K6" s="66"/>
      <c r="L6" s="66" t="s">
        <v>3</v>
      </c>
      <c r="M6" s="66" t="s">
        <v>4</v>
      </c>
      <c r="N6" s="66"/>
      <c r="O6" s="66" t="s">
        <v>3</v>
      </c>
      <c r="P6" s="66" t="s">
        <v>4</v>
      </c>
      <c r="Q6" s="66"/>
      <c r="R6" s="60" t="s">
        <v>554</v>
      </c>
    </row>
    <row r="7" spans="1:18" ht="49.5" customHeight="1">
      <c r="A7" s="88"/>
      <c r="B7" s="86"/>
      <c r="C7" s="66"/>
      <c r="D7" s="13" t="s">
        <v>5</v>
      </c>
      <c r="E7" s="13" t="s">
        <v>6</v>
      </c>
      <c r="F7" s="66"/>
      <c r="G7" s="13" t="s">
        <v>5</v>
      </c>
      <c r="H7" s="13" t="s">
        <v>6</v>
      </c>
      <c r="I7" s="66"/>
      <c r="J7" s="13" t="s">
        <v>5</v>
      </c>
      <c r="K7" s="13" t="s">
        <v>6</v>
      </c>
      <c r="L7" s="66"/>
      <c r="M7" s="13" t="s">
        <v>5</v>
      </c>
      <c r="N7" s="13" t="s">
        <v>6</v>
      </c>
      <c r="O7" s="66"/>
      <c r="P7" s="13" t="s">
        <v>5</v>
      </c>
      <c r="Q7" s="13" t="s">
        <v>6</v>
      </c>
      <c r="R7" s="60"/>
    </row>
    <row r="8" spans="1:18" s="6" customFormat="1" ht="21.75" customHeight="1">
      <c r="A8" s="9">
        <v>1</v>
      </c>
      <c r="B8" s="10">
        <v>2</v>
      </c>
      <c r="C8" s="10">
        <v>6</v>
      </c>
      <c r="D8" s="10">
        <v>7</v>
      </c>
      <c r="E8" s="10">
        <v>8</v>
      </c>
      <c r="F8" s="10">
        <v>9</v>
      </c>
      <c r="G8" s="10">
        <v>10</v>
      </c>
      <c r="H8" s="10">
        <v>11</v>
      </c>
      <c r="I8" s="10">
        <v>12</v>
      </c>
      <c r="J8" s="10">
        <v>13</v>
      </c>
      <c r="K8" s="10">
        <v>14</v>
      </c>
      <c r="L8" s="10">
        <v>15</v>
      </c>
      <c r="M8" s="10">
        <v>16</v>
      </c>
      <c r="N8" s="10">
        <v>17</v>
      </c>
      <c r="O8" s="10">
        <v>18</v>
      </c>
      <c r="P8" s="10">
        <v>19</v>
      </c>
      <c r="Q8" s="10">
        <v>20</v>
      </c>
      <c r="R8" s="42">
        <v>21</v>
      </c>
    </row>
    <row r="9" spans="1:18" ht="18.75" customHeight="1">
      <c r="A9" s="14" t="s">
        <v>1</v>
      </c>
      <c r="B9" s="11" t="s">
        <v>9</v>
      </c>
      <c r="C9" s="11">
        <f>2!C10-4!I10</f>
        <v>-252942.2000000002</v>
      </c>
      <c r="D9" s="11">
        <f>2!D10-4!J10</f>
        <v>0</v>
      </c>
      <c r="E9" s="11">
        <f>2!E10-4!K10</f>
        <v>-252942.1000000001</v>
      </c>
      <c r="F9" s="25">
        <f>2!F10-4!L10</f>
        <v>-142685.59999999963</v>
      </c>
      <c r="G9" s="25">
        <f>2!G10-4!M10</f>
        <v>0</v>
      </c>
      <c r="H9" s="25">
        <f>2!H10-4!N10</f>
        <v>-142685.6000000001</v>
      </c>
      <c r="I9" s="25">
        <f>F9-C9</f>
        <v>110256.60000000056</v>
      </c>
      <c r="J9" s="25">
        <f>G9-D9</f>
        <v>0</v>
      </c>
      <c r="K9" s="25">
        <f>H9-E9</f>
        <v>110256.5</v>
      </c>
      <c r="L9" s="25">
        <f>2!L10-4!R10</f>
        <v>-150000</v>
      </c>
      <c r="M9" s="25">
        <f>2!M10-4!S10</f>
        <v>0</v>
      </c>
      <c r="N9" s="25">
        <f>2!N10-4!T10</f>
        <v>-150000</v>
      </c>
      <c r="O9" s="25">
        <f>2!O10-4!U10</f>
        <v>-90000</v>
      </c>
      <c r="P9" s="25">
        <f>2!P10-4!V10</f>
        <v>0</v>
      </c>
      <c r="Q9" s="25">
        <f>2!Q10-4!W10</f>
        <v>-90000</v>
      </c>
      <c r="R9" s="53"/>
    </row>
    <row r="10" spans="1:18" s="6" customFormat="1" ht="27.75" customHeight="1" thickBot="1">
      <c r="A10" s="43" t="s">
        <v>532</v>
      </c>
      <c r="B10" s="44" t="s">
        <v>533</v>
      </c>
      <c r="C10" s="44"/>
      <c r="D10" s="44"/>
      <c r="E10" s="44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55"/>
    </row>
    <row r="11" spans="2:17" ht="12.7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6:17" ht="12.75" customHeight="1"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6:17" ht="12.75" customHeight="1"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6:17" ht="12.75" customHeight="1"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6:17" ht="12.75" customHeight="1"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6:17" ht="12.75" customHeight="1"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6:17" ht="12.75" customHeight="1"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6:17" ht="12.75" customHeight="1"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6:17" ht="12.75" customHeight="1"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6:17" ht="12.75" customHeight="1"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6:17" ht="12.75" customHeight="1"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6:17" ht="12.75" customHeight="1"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6:17" ht="12.75" customHeight="1"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6:17" ht="12.75" customHeight="1"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</sheetData>
  <sheetProtection/>
  <mergeCells count="20">
    <mergeCell ref="A5:A7"/>
    <mergeCell ref="C6:C7"/>
    <mergeCell ref="D6:E6"/>
    <mergeCell ref="G6:H6"/>
    <mergeCell ref="C5:E5"/>
    <mergeCell ref="R6:R7"/>
    <mergeCell ref="O5:Q5"/>
    <mergeCell ref="F6:F7"/>
    <mergeCell ref="L6:L7"/>
    <mergeCell ref="M6:N6"/>
    <mergeCell ref="Q2:R2"/>
    <mergeCell ref="I5:K5"/>
    <mergeCell ref="I6:I7"/>
    <mergeCell ref="J6:K6"/>
    <mergeCell ref="A3:Q3"/>
    <mergeCell ref="F5:H5"/>
    <mergeCell ref="O6:O7"/>
    <mergeCell ref="P6:Q6"/>
    <mergeCell ref="B5:B7"/>
    <mergeCell ref="L5:N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Hetum Hamamchyan</dc:creator>
  <cp:keywords/>
  <dc:description/>
  <cp:lastModifiedBy>User</cp:lastModifiedBy>
  <cp:lastPrinted>2024-03-10T14:09:42Z</cp:lastPrinted>
  <dcterms:created xsi:type="dcterms:W3CDTF">2022-06-16T10:33:45Z</dcterms:created>
  <dcterms:modified xsi:type="dcterms:W3CDTF">2024-03-10T14:09:56Z</dcterms:modified>
  <cp:category/>
  <cp:version/>
  <cp:contentType/>
  <cp:contentStatus/>
</cp:coreProperties>
</file>