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99A36F6F-8E69-401C-9FC5-ED63B547EE03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'!$A$1:$H$37</definedName>
    <definedName name="_xlnm.Print_Area" localSheetId="16">'Լուսակունքի մանկապարտեզ '!$A$1:$G$29</definedName>
    <definedName name="_xlnm.Print_Area" localSheetId="18">'Ծովակի մանկապարտեզ '!$A$1:$G$31</definedName>
    <definedName name="_xlnm.Print_Area" localSheetId="20">'Կարճաղբյուրի մանկապարտեզ  '!$A$1:$G$33</definedName>
    <definedName name="_xlnm.Print_Area" localSheetId="0">'կոմունալ տնտեսություն '!$A$1:$G$61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'!$A$1:$G$44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E21" i="37" l="1"/>
  <c r="G21" i="37" s="1"/>
  <c r="F21" i="37"/>
  <c r="G40" i="30"/>
  <c r="D40" i="30"/>
  <c r="E39" i="30"/>
  <c r="E40" i="30"/>
  <c r="G39" i="30"/>
  <c r="C40" i="30"/>
  <c r="F39" i="30"/>
  <c r="F40" i="30"/>
  <c r="H9" i="23"/>
  <c r="G7" i="40"/>
  <c r="D26" i="40"/>
  <c r="E25" i="40"/>
  <c r="G25" i="40"/>
  <c r="C26" i="40"/>
  <c r="F25" i="40"/>
  <c r="E14" i="41"/>
  <c r="G14" i="41"/>
  <c r="F14" i="41"/>
  <c r="F24" i="40"/>
  <c r="E24" i="40"/>
  <c r="G24" i="40" s="1"/>
  <c r="E24" i="3"/>
  <c r="F23" i="3"/>
  <c r="D24" i="3"/>
  <c r="C24" i="3"/>
  <c r="E38" i="30"/>
  <c r="F38" i="30"/>
  <c r="D19" i="29"/>
  <c r="D20" i="38"/>
  <c r="G38" i="30" l="1"/>
  <c r="E30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D25" i="39"/>
  <c r="E24" i="39"/>
  <c r="G24" i="39" s="1"/>
  <c r="C25" i="39"/>
  <c r="F24" i="39"/>
  <c r="D20" i="31"/>
  <c r="E19" i="31"/>
  <c r="G19" i="31" s="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G39" i="27" s="1"/>
  <c r="E13" i="27"/>
  <c r="G13" i="27" s="1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G28" i="44" s="1"/>
  <c r="C29" i="44"/>
  <c r="F28" i="44"/>
  <c r="E27" i="44"/>
  <c r="F27" i="44"/>
  <c r="E26" i="44"/>
  <c r="F26" i="44"/>
  <c r="H20" i="40"/>
  <c r="H16" i="40"/>
  <c r="H15" i="40"/>
  <c r="H20" i="38"/>
  <c r="H8" i="37"/>
  <c r="H24" i="37" s="1"/>
  <c r="H24" i="36"/>
  <c r="H33" i="36" s="1"/>
  <c r="H34" i="7"/>
  <c r="E25" i="44"/>
  <c r="F25" i="44"/>
  <c r="E24" i="44"/>
  <c r="G24" i="44" s="1"/>
  <c r="F24" i="44"/>
  <c r="E8" i="44"/>
  <c r="F8" i="44"/>
  <c r="G8" i="44"/>
  <c r="F23" i="44"/>
  <c r="E23" i="44"/>
  <c r="F22" i="44"/>
  <c r="E22" i="44"/>
  <c r="G22" i="44" s="1"/>
  <c r="F21" i="44"/>
  <c r="E21" i="44"/>
  <c r="G21" i="44" s="1"/>
  <c r="F19" i="44"/>
  <c r="E19" i="44"/>
  <c r="F18" i="44"/>
  <c r="E18" i="44"/>
  <c r="G18" i="44" s="1"/>
  <c r="F17" i="44"/>
  <c r="E17" i="44"/>
  <c r="G17" i="44" s="1"/>
  <c r="F16" i="44"/>
  <c r="E16" i="44"/>
  <c r="F15" i="44"/>
  <c r="E15" i="44"/>
  <c r="F14" i="44"/>
  <c r="E14" i="44"/>
  <c r="G14" i="44" s="1"/>
  <c r="F13" i="44"/>
  <c r="E13" i="44"/>
  <c r="F12" i="44"/>
  <c r="E12" i="44"/>
  <c r="G12" i="44" s="1"/>
  <c r="F11" i="44"/>
  <c r="E11" i="44"/>
  <c r="G11" i="44" s="1"/>
  <c r="F10" i="44"/>
  <c r="E10" i="44"/>
  <c r="F9" i="44"/>
  <c r="E9" i="44"/>
  <c r="G9" i="44" s="1"/>
  <c r="F7" i="44"/>
  <c r="E7" i="44"/>
  <c r="G7" i="44" s="1"/>
  <c r="E17" i="30"/>
  <c r="E29" i="27"/>
  <c r="E28" i="27"/>
  <c r="F29" i="27"/>
  <c r="F28" i="27"/>
  <c r="E24" i="27"/>
  <c r="F24" i="27"/>
  <c r="H26" i="40" l="1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G28" i="15"/>
  <c r="H27" i="15"/>
  <c r="E28" i="15"/>
  <c r="C28" i="15"/>
  <c r="D44" i="6"/>
  <c r="E42" i="6"/>
  <c r="G42" i="6"/>
  <c r="C44" i="6"/>
  <c r="F42" i="6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G13" i="25"/>
  <c r="H13" i="25" s="1"/>
  <c r="G14" i="25"/>
  <c r="G15" i="25"/>
  <c r="H15" i="25" s="1"/>
  <c r="G16" i="25"/>
  <c r="H16" i="25" s="1"/>
  <c r="G18" i="25"/>
  <c r="H18" i="25" s="1"/>
  <c r="G19" i="25"/>
  <c r="G21" i="25"/>
  <c r="G23" i="25"/>
  <c r="G24" i="25"/>
  <c r="G25" i="25"/>
  <c r="G26" i="25"/>
  <c r="H26" i="25" s="1"/>
  <c r="G27" i="25"/>
  <c r="G28" i="25"/>
  <c r="H28" i="25" s="1"/>
  <c r="G29" i="25"/>
  <c r="G30" i="25"/>
  <c r="G31" i="25"/>
  <c r="H31" i="25" s="1"/>
  <c r="G32" i="25"/>
  <c r="H32" i="25" s="1"/>
  <c r="G33" i="25"/>
  <c r="G34" i="25"/>
  <c r="G9" i="25"/>
  <c r="H17" i="25"/>
  <c r="H22" i="25"/>
  <c r="H25" i="25"/>
  <c r="H27" i="25"/>
  <c r="H30" i="25"/>
  <c r="H12" i="25"/>
  <c r="H14" i="25"/>
  <c r="H19" i="25"/>
  <c r="H24" i="25"/>
  <c r="H33" i="25"/>
  <c r="H34" i="25"/>
  <c r="E18" i="38"/>
  <c r="F18" i="38"/>
  <c r="D24" i="37"/>
  <c r="E23" i="37"/>
  <c r="C24" i="37"/>
  <c r="F23" i="37"/>
  <c r="D34" i="35"/>
  <c r="E33" i="35"/>
  <c r="G33" i="35" s="1"/>
  <c r="C34" i="35"/>
  <c r="F33" i="35"/>
  <c r="E15" i="34"/>
  <c r="G15" i="34" s="1"/>
  <c r="F15" i="34"/>
  <c r="E16" i="31"/>
  <c r="G16" i="31" s="1"/>
  <c r="F16" i="31"/>
  <c r="H26" i="15"/>
  <c r="H23" i="23"/>
  <c r="E23" i="40"/>
  <c r="F23" i="40"/>
  <c r="E17" i="38"/>
  <c r="F17" i="38"/>
  <c r="E16" i="38"/>
  <c r="G16" i="38" s="1"/>
  <c r="F16" i="38"/>
  <c r="C33" i="36"/>
  <c r="F32" i="36"/>
  <c r="E14" i="34"/>
  <c r="E13" i="34"/>
  <c r="G13" i="34" s="1"/>
  <c r="F14" i="34"/>
  <c r="F13" i="34"/>
  <c r="E15" i="31"/>
  <c r="F15" i="31"/>
  <c r="E14" i="31"/>
  <c r="F14" i="31"/>
  <c r="H17" i="15"/>
  <c r="H19" i="15"/>
  <c r="E22" i="37"/>
  <c r="F22" i="37"/>
  <c r="E23" i="39"/>
  <c r="F23" i="39"/>
  <c r="E49" i="27"/>
  <c r="F49" i="27"/>
  <c r="E24" i="30"/>
  <c r="E22" i="40"/>
  <c r="F22" i="40"/>
  <c r="E10" i="17"/>
  <c r="E7" i="39"/>
  <c r="E33" i="27"/>
  <c r="F33" i="27"/>
  <c r="E9" i="31"/>
  <c r="F42" i="27"/>
  <c r="E42" i="27"/>
  <c r="D57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26" i="40" s="1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G21" i="30" s="1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20" i="37" l="1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49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G29" i="6" s="1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F44" i="6" l="1"/>
  <c r="G33" i="6"/>
  <c r="E44" i="6"/>
  <c r="G23" i="6"/>
  <c r="G18" i="6"/>
  <c r="E50" i="27" l="1"/>
  <c r="E51" i="27"/>
  <c r="E52" i="27"/>
  <c r="E48" i="27"/>
  <c r="F52" i="27"/>
  <c r="F51" i="27"/>
  <c r="G51" i="27" s="1"/>
  <c r="F50" i="27"/>
  <c r="F48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7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0" i="27" l="1"/>
  <c r="G52" i="27"/>
  <c r="G48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26" i="40" s="1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2" i="36"/>
  <c r="G15" i="36"/>
  <c r="F7" i="36"/>
  <c r="F8" i="35"/>
  <c r="G8" i="35" s="1"/>
  <c r="F9" i="35"/>
  <c r="G9" i="35" s="1"/>
  <c r="F10" i="35"/>
  <c r="F11" i="35"/>
  <c r="G11" i="35" s="1"/>
  <c r="F12" i="35"/>
  <c r="F13" i="35"/>
  <c r="G13" i="35" s="1"/>
  <c r="F14" i="35"/>
  <c r="G14" i="35" s="1"/>
  <c r="F15" i="35"/>
  <c r="F16" i="35"/>
  <c r="F17" i="35"/>
  <c r="G17" i="35" s="1"/>
  <c r="F18" i="35"/>
  <c r="F19" i="35"/>
  <c r="G19" i="35" s="1"/>
  <c r="F20" i="35"/>
  <c r="G20" i="35" s="1"/>
  <c r="F21" i="35"/>
  <c r="F22" i="35"/>
  <c r="F23" i="35"/>
  <c r="G23" i="35" s="1"/>
  <c r="F24" i="35"/>
  <c r="F25" i="35"/>
  <c r="G25" i="35" s="1"/>
  <c r="F26" i="35"/>
  <c r="G26" i="35" s="1"/>
  <c r="F27" i="35"/>
  <c r="F28" i="35"/>
  <c r="F29" i="35"/>
  <c r="G29" i="35" s="1"/>
  <c r="F30" i="35"/>
  <c r="F31" i="35"/>
  <c r="G31" i="35" s="1"/>
  <c r="F32" i="35"/>
  <c r="G32" i="35" s="1"/>
  <c r="G10" i="35"/>
  <c r="G12" i="35"/>
  <c r="G15" i="35"/>
  <c r="G16" i="35"/>
  <c r="G18" i="35"/>
  <c r="G21" i="35"/>
  <c r="G22" i="35"/>
  <c r="G24" i="35"/>
  <c r="G27" i="35"/>
  <c r="G28" i="35"/>
  <c r="G30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G13" i="31" s="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7" i="27"/>
  <c r="F53" i="27"/>
  <c r="F54" i="27"/>
  <c r="F55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6" i="27"/>
  <c r="E47" i="27"/>
  <c r="E53" i="27"/>
  <c r="E54" i="27"/>
  <c r="E55" i="27"/>
  <c r="F7" i="27"/>
  <c r="E7" i="27"/>
  <c r="C17" i="42"/>
  <c r="C17" i="41"/>
  <c r="C17" i="34"/>
  <c r="G11" i="31" l="1"/>
  <c r="G20" i="31" s="1"/>
  <c r="G8" i="24"/>
  <c r="G7" i="31"/>
  <c r="G7" i="34"/>
  <c r="F20" i="38"/>
  <c r="F20" i="31"/>
  <c r="F25" i="39"/>
  <c r="G15" i="39"/>
  <c r="E2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6" i="40" s="1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7" i="27"/>
  <c r="F57" i="27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5" i="39" l="1"/>
  <c r="G24" i="37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9" i="29"/>
  <c r="G7" i="30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1" i="15"/>
  <c r="E31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18" i="29" s="1"/>
  <c r="I8" i="29"/>
  <c r="I10" i="29"/>
  <c r="I11" i="29"/>
  <c r="I12" i="29"/>
  <c r="I13" i="29"/>
  <c r="I14" i="29"/>
  <c r="G23" i="28" l="1"/>
  <c r="I20" i="29"/>
  <c r="G55" i="27"/>
  <c r="G54" i="27"/>
  <c r="G53" i="27"/>
  <c r="G47" i="27"/>
  <c r="G46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7" i="27" l="1"/>
  <c r="H35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31" i="15" s="1"/>
  <c r="H11" i="17"/>
  <c r="I8" i="17"/>
  <c r="I11" i="17" s="1"/>
</calcChain>
</file>

<file path=xl/sharedStrings.xml><?xml version="1.0" encoding="utf-8"?>
<sst xmlns="http://schemas.openxmlformats.org/spreadsheetml/2006/main" count="883" uniqueCount="266">
  <si>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</si>
  <si>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</si>
  <si>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</si>
  <si>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</si>
  <si>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</si>
  <si>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</si>
  <si>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</si>
  <si>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</si>
  <si>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</si>
  <si>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</si>
  <si>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</si>
  <si>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</si>
  <si>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</si>
  <si>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</si>
  <si>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</si>
  <si>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</si>
  <si>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</si>
  <si>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</si>
  <si>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</si>
  <si>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</si>
  <si>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</si>
  <si>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</si>
  <si>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</si>
  <si>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</si>
  <si>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</si>
  <si>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</si>
  <si>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</si>
  <si>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</si>
  <si>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</si>
  <si>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</si>
  <si>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</si>
  <si>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</si>
  <si>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</si>
  <si>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</si>
  <si>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</si>
  <si>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</si>
  <si>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</si>
  <si>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</si>
  <si>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</si>
  <si>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</si>
  <si>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</si>
  <si>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</si>
  <si>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</si>
  <si>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</si>
  <si>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</si>
  <si>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</si>
  <si>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</si>
  <si>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</si>
  <si>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</si>
  <si>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</si>
  <si>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</si>
  <si>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</si>
  <si>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</si>
  <si>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</si>
  <si>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</si>
  <si>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</si>
  <si>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</si>
  <si>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</si>
  <si>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</si>
  <si>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</si>
  <si>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</si>
  <si>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</si>
  <si>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</si>
  <si>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</si>
  <si>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</si>
  <si>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</si>
  <si>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</si>
  <si>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</si>
  <si>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</si>
  <si>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</si>
  <si>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</si>
  <si>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</si>
  <si>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</si>
  <si>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</si>
  <si>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</si>
  <si>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</si>
  <si>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</si>
  <si>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</si>
  <si>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</si>
  <si>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</si>
  <si>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</si>
  <si>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</si>
  <si>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</si>
  <si>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</si>
  <si>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</si>
  <si>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</si>
  <si>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</si>
  <si>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</si>
  <si>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</si>
  <si>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</si>
  <si>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</si>
  <si>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</si>
  <si>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</si>
  <si>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</si>
  <si>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</si>
  <si>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</si>
  <si>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</si>
  <si>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</si>
  <si>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</si>
  <si>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</si>
  <si>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</si>
  <si>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</si>
  <si>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</si>
  <si>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</si>
  <si>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</si>
  <si>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</si>
  <si>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</si>
  <si>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</si>
  <si>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</si>
  <si>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</si>
  <si>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</si>
  <si>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</si>
  <si>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</si>
  <si>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</si>
  <si>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</si>
  <si>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</si>
  <si>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</si>
  <si>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</si>
  <si>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</si>
  <si>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</si>
  <si>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</si>
  <si>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</si>
  <si>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</si>
  <si>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</si>
  <si>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</si>
  <si>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</si>
  <si>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</si>
  <si>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</si>
  <si>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</si>
  <si>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</si>
  <si>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</si>
  <si>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</si>
  <si>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</si>
  <si>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</si>
  <si>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</si>
  <si>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</si>
  <si>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</si>
  <si>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</si>
  <si>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</si>
  <si>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</si>
  <si>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</si>
  <si>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</si>
  <si>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</si>
  <si>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</si>
  <si>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</si>
  <si>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</si>
  <si>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</si>
  <si>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</si>
  <si>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</si>
  <si>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</si>
  <si>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</si>
  <si>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</si>
  <si>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</si>
  <si>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</si>
  <si>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</si>
  <si>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</si>
  <si>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</si>
  <si>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</si>
  <si>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</si>
  <si>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</si>
  <si>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</si>
  <si>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</si>
  <si>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</si>
  <si>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</si>
  <si>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</si>
  <si>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</si>
  <si>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</si>
  <si>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</si>
  <si>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</si>
  <si>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</si>
  <si>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</si>
  <si>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</si>
  <si>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</si>
  <si>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</si>
  <si>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</si>
  <si>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</si>
  <si>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</si>
  <si>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</si>
  <si>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</si>
  <si>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</si>
  <si>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</si>
  <si>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</si>
  <si>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</si>
  <si>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</si>
  <si>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</si>
  <si>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</si>
  <si>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</si>
  <si>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</si>
  <si>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</si>
  <si>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</si>
  <si>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</si>
  <si>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</si>
  <si>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</si>
  <si>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</si>
  <si>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</si>
  <si>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</si>
  <si>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</si>
  <si>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</si>
  <si>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</si>
  <si>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</si>
  <si>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</si>
  <si>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</si>
  <si>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</si>
  <si>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</si>
  <si>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</si>
  <si>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</si>
  <si>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</si>
  <si>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</si>
  <si>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</si>
  <si>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</si>
  <si>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</si>
  <si>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</si>
  <si>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</si>
  <si>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</si>
  <si>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</si>
  <si>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</si>
  <si>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</si>
  <si>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</si>
  <si>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</si>
  <si>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</si>
  <si>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</si>
  <si>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</si>
  <si>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</si>
  <si>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</si>
  <si>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</si>
  <si>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</si>
  <si>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</si>
  <si>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</si>
  <si>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</si>
  <si>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</si>
  <si>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</si>
  <si>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</si>
  <si>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</si>
  <si>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</si>
  <si>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</si>
  <si>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</si>
  <si>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</si>
  <si>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</si>
  <si>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</si>
  <si>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</si>
  <si>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</si>
  <si>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</si>
  <si>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</si>
  <si>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</si>
  <si>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</si>
  <si>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</si>
  <si>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</si>
  <si>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</si>
  <si>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</si>
  <si>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</si>
  <si>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</si>
  <si>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</si>
  <si>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</si>
  <si>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</si>
  <si>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</si>
  <si>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</si>
  <si>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</si>
  <si>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</si>
  <si>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</si>
  <si>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</si>
  <si>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</si>
  <si>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</si>
  <si>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</si>
  <si>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</si>
  <si>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</si>
  <si>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 xml:space="preserve">24.01.2025թ. N 6-Ա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</si>
</sst>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3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27" fillId="2" borderId="3" xfId="0" applyFont="1" applyFill="1" applyBorder="1"/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left" wrapText="1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4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3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0" fillId="0" borderId="0" xfId="0" applyFont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53" fillId="3" borderId="0" xfId="0" applyFont="1" applyFill="1" applyAlignment="1">
      <alignment horizontal="center" vertical="center"/>
    </xf>
    <xf numFmtId="0" fontId="5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0" fontId="35" fillId="3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0" fillId="0" borderId="0" xfId="0" applyFont="1" applyAlignment="1">
      <alignment horizontal="right"/>
    </xf>
    <xf numFmtId="0" fontId="53" fillId="0" borderId="0" xfId="0" applyFont="1" applyAlignment="1">
      <alignment horizontal="right" vertical="center"/>
    </xf>
    <xf numFmtId="0" fontId="35" fillId="3" borderId="18" xfId="0" applyFont="1" applyFill="1" applyBorder="1" applyAlignment="1">
      <alignment horizontal="right"/>
    </xf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4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0" fontId="14" fillId="0" borderId="0" xfId="2" applyFont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35" fillId="0" borderId="0" xfId="0" applyFont="1" applyAlignment="1">
      <alignment horizontal="left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43" zoomScaleNormal="100" workbookViewId="0">
      <selection activeCell="F3" sqref="F3:G3"/>
    </sheetView>
  </sheetViews>
  <sheetFormatPr defaultRowHeight="15" x14ac:dyDescent="0.25"/>
  <cols>
    <col min="1" max="1" width="4.85546875" style="146" customWidth="1"/>
    <col min="2" max="2" width="26.28515625" style="254" customWidth="1"/>
    <col min="3" max="3" width="11.28515625" style="253" customWidth="1"/>
    <col min="4" max="4" width="13.7109375" style="253" customWidth="1"/>
    <col min="5" max="5" width="12.85546875" style="253" customWidth="1"/>
    <col min="6" max="6" width="18" style="146" customWidth="1"/>
    <col min="7" max="7" width="16.140625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2"/>
      <c r="B1" s="232"/>
      <c r="C1" s="233" t="s">
        <v>59</v>
      </c>
      <c r="D1" s="233"/>
      <c r="E1" s="234"/>
      <c r="F1" s="263" t="s">
        <v>62</v>
      </c>
      <c r="G1" s="263"/>
      <c r="H1" s="235"/>
    </row>
    <row r="2" spans="1:10" s="238" customFormat="1" ht="18.75" customHeight="1" x14ac:dyDescent="0.3">
      <c r="A2" s="236"/>
      <c r="B2" s="200"/>
      <c r="C2" s="237"/>
      <c r="D2" s="237"/>
      <c r="E2" s="236"/>
      <c r="F2" s="264" t="s">
        <v>92</v>
      </c>
      <c r="G2" s="264"/>
      <c r="H2" s="236"/>
    </row>
    <row r="3" spans="1:10" s="238" customFormat="1" ht="14.25" customHeight="1" x14ac:dyDescent="0.3">
      <c r="A3" s="239"/>
      <c r="B3" s="199"/>
      <c r="C3" s="240"/>
      <c r="D3" s="240"/>
      <c r="E3" s="202"/>
      <c r="F3" s="265" t="s">
        <v>264</v>
      </c>
      <c r="G3" s="265"/>
      <c r="H3" s="241"/>
    </row>
    <row r="4" spans="1:10" s="242" customFormat="1" ht="14.25" customHeight="1" x14ac:dyDescent="0.25">
      <c r="A4" s="89"/>
      <c r="B4" s="266" t="s">
        <v>17</v>
      </c>
      <c r="C4" s="266"/>
      <c r="D4" s="266"/>
      <c r="E4" s="266"/>
      <c r="F4" s="266"/>
      <c r="G4" s="266"/>
      <c r="H4" s="89"/>
      <c r="I4" s="89"/>
      <c r="J4" s="89"/>
    </row>
    <row r="5" spans="1:10" s="242" customFormat="1" ht="16.5" thickBot="1" x14ac:dyDescent="0.3">
      <c r="A5" s="89"/>
      <c r="B5" s="267" t="s">
        <v>77</v>
      </c>
      <c r="C5" s="267"/>
      <c r="D5" s="267"/>
      <c r="E5" s="267"/>
      <c r="F5" s="267"/>
      <c r="G5" s="267"/>
      <c r="H5" s="89"/>
      <c r="I5" s="89"/>
      <c r="J5" s="89"/>
    </row>
    <row r="6" spans="1:10" s="245" customFormat="1" ht="120" customHeight="1" thickBot="1" x14ac:dyDescent="0.3">
      <c r="A6" s="243" t="s">
        <v>1</v>
      </c>
      <c r="B6" s="243" t="s">
        <v>18</v>
      </c>
      <c r="C6" s="243" t="s">
        <v>19</v>
      </c>
      <c r="D6" s="243" t="s">
        <v>20</v>
      </c>
      <c r="E6" s="243" t="s">
        <v>134</v>
      </c>
      <c r="F6" s="243" t="s">
        <v>21</v>
      </c>
      <c r="G6" s="243" t="s">
        <v>6</v>
      </c>
      <c r="H6" s="244"/>
      <c r="I6" s="244"/>
      <c r="J6" s="244"/>
    </row>
    <row r="7" spans="1:10" s="89" customFormat="1" ht="15.75" x14ac:dyDescent="0.25">
      <c r="A7" s="246">
        <v>1</v>
      </c>
      <c r="B7" s="138" t="s">
        <v>110</v>
      </c>
      <c r="C7" s="247">
        <v>1</v>
      </c>
      <c r="D7" s="247">
        <f>287500+15000</f>
        <v>302500</v>
      </c>
      <c r="E7" s="136">
        <f>D7*C7</f>
        <v>302500</v>
      </c>
      <c r="F7" s="138">
        <f>8000*C7</f>
        <v>8000</v>
      </c>
      <c r="G7" s="248">
        <f>E7+F7</f>
        <v>310500</v>
      </c>
    </row>
    <row r="8" spans="1:10" s="89" customFormat="1" ht="15.75" x14ac:dyDescent="0.25">
      <c r="A8" s="246">
        <v>2</v>
      </c>
      <c r="B8" s="138" t="s">
        <v>55</v>
      </c>
      <c r="C8" s="247">
        <v>1</v>
      </c>
      <c r="D8" s="247">
        <v>220000</v>
      </c>
      <c r="E8" s="136">
        <f t="shared" ref="E8:E55" si="0">D8*C8</f>
        <v>220000</v>
      </c>
      <c r="F8" s="138">
        <f t="shared" ref="F8:F55" si="1">8000*C8</f>
        <v>8000</v>
      </c>
      <c r="G8" s="248">
        <f t="shared" ref="G8:G55" si="2">+F8+E8</f>
        <v>228000</v>
      </c>
    </row>
    <row r="9" spans="1:10" s="89" customFormat="1" ht="15.75" x14ac:dyDescent="0.25">
      <c r="A9" s="246">
        <v>3</v>
      </c>
      <c r="B9" s="138" t="s">
        <v>56</v>
      </c>
      <c r="C9" s="247">
        <v>1</v>
      </c>
      <c r="D9" s="247">
        <v>202500</v>
      </c>
      <c r="E9" s="136">
        <f t="shared" si="0"/>
        <v>202500</v>
      </c>
      <c r="F9" s="138">
        <f t="shared" si="1"/>
        <v>8000</v>
      </c>
      <c r="G9" s="248">
        <f t="shared" si="2"/>
        <v>210500</v>
      </c>
    </row>
    <row r="10" spans="1:10" s="89" customFormat="1" ht="31.5" x14ac:dyDescent="0.25">
      <c r="A10" s="246">
        <v>4</v>
      </c>
      <c r="B10" s="249" t="s">
        <v>135</v>
      </c>
      <c r="C10" s="247">
        <v>1</v>
      </c>
      <c r="D10" s="247">
        <v>127000</v>
      </c>
      <c r="E10" s="136">
        <f t="shared" si="0"/>
        <v>127000</v>
      </c>
      <c r="F10" s="138">
        <f t="shared" si="1"/>
        <v>8000</v>
      </c>
      <c r="G10" s="248">
        <f t="shared" si="2"/>
        <v>135000</v>
      </c>
    </row>
    <row r="11" spans="1:10" s="89" customFormat="1" ht="15.75" x14ac:dyDescent="0.25">
      <c r="A11" s="246">
        <v>5</v>
      </c>
      <c r="B11" s="138" t="s">
        <v>136</v>
      </c>
      <c r="C11" s="247">
        <v>1</v>
      </c>
      <c r="D11" s="247">
        <v>182000</v>
      </c>
      <c r="E11" s="136">
        <f t="shared" si="0"/>
        <v>182000</v>
      </c>
      <c r="F11" s="138">
        <f t="shared" si="1"/>
        <v>8000</v>
      </c>
      <c r="G11" s="248">
        <f t="shared" si="2"/>
        <v>190000</v>
      </c>
    </row>
    <row r="12" spans="1:10" s="89" customFormat="1" ht="47.25" x14ac:dyDescent="0.25">
      <c r="A12" s="246">
        <v>6</v>
      </c>
      <c r="B12" s="249" t="s">
        <v>137</v>
      </c>
      <c r="C12" s="247">
        <v>1</v>
      </c>
      <c r="D12" s="247">
        <v>182000</v>
      </c>
      <c r="E12" s="136">
        <f t="shared" si="0"/>
        <v>182000</v>
      </c>
      <c r="F12" s="138">
        <f t="shared" si="1"/>
        <v>8000</v>
      </c>
      <c r="G12" s="248">
        <f>+F12+E12</f>
        <v>190000</v>
      </c>
    </row>
    <row r="13" spans="1:10" s="89" customFormat="1" ht="15.75" x14ac:dyDescent="0.25">
      <c r="A13" s="246">
        <v>7</v>
      </c>
      <c r="B13" s="249" t="s">
        <v>31</v>
      </c>
      <c r="C13" s="247">
        <v>1</v>
      </c>
      <c r="D13" s="247">
        <v>114000</v>
      </c>
      <c r="E13" s="136">
        <f t="shared" si="0"/>
        <v>114000</v>
      </c>
      <c r="F13" s="138">
        <f t="shared" si="1"/>
        <v>8000</v>
      </c>
      <c r="G13" s="248">
        <f>+F13+E13</f>
        <v>122000</v>
      </c>
    </row>
    <row r="14" spans="1:10" s="89" customFormat="1" ht="15.75" x14ac:dyDescent="0.25">
      <c r="A14" s="246">
        <v>8</v>
      </c>
      <c r="B14" s="138" t="s">
        <v>13</v>
      </c>
      <c r="C14" s="247">
        <v>1</v>
      </c>
      <c r="D14" s="247">
        <v>138000</v>
      </c>
      <c r="E14" s="136">
        <f t="shared" si="0"/>
        <v>138000</v>
      </c>
      <c r="F14" s="138">
        <f t="shared" si="1"/>
        <v>8000</v>
      </c>
      <c r="G14" s="248">
        <f t="shared" si="2"/>
        <v>146000</v>
      </c>
    </row>
    <row r="15" spans="1:10" s="89" customFormat="1" ht="15.75" x14ac:dyDescent="0.25">
      <c r="A15" s="246">
        <v>9</v>
      </c>
      <c r="B15" s="138" t="s">
        <v>13</v>
      </c>
      <c r="C15" s="247">
        <v>1</v>
      </c>
      <c r="D15" s="247">
        <v>123000</v>
      </c>
      <c r="E15" s="136">
        <f t="shared" si="0"/>
        <v>123000</v>
      </c>
      <c r="F15" s="138">
        <f t="shared" si="1"/>
        <v>8000</v>
      </c>
      <c r="G15" s="248">
        <f t="shared" si="2"/>
        <v>131000</v>
      </c>
    </row>
    <row r="16" spans="1:10" s="89" customFormat="1" ht="15.75" x14ac:dyDescent="0.25">
      <c r="A16" s="246">
        <v>10</v>
      </c>
      <c r="B16" s="138" t="s">
        <v>13</v>
      </c>
      <c r="C16" s="247">
        <v>1</v>
      </c>
      <c r="D16" s="247">
        <v>123000</v>
      </c>
      <c r="E16" s="136">
        <f t="shared" si="0"/>
        <v>123000</v>
      </c>
      <c r="F16" s="138">
        <f t="shared" si="1"/>
        <v>8000</v>
      </c>
      <c r="G16" s="248">
        <f t="shared" si="2"/>
        <v>131000</v>
      </c>
    </row>
    <row r="17" spans="1:12" s="89" customFormat="1" ht="15.75" x14ac:dyDescent="0.25">
      <c r="A17" s="246">
        <v>11</v>
      </c>
      <c r="B17" s="138" t="s">
        <v>13</v>
      </c>
      <c r="C17" s="247">
        <v>0.5</v>
      </c>
      <c r="D17" s="247">
        <v>123000</v>
      </c>
      <c r="E17" s="136">
        <f t="shared" si="0"/>
        <v>61500</v>
      </c>
      <c r="F17" s="138">
        <f t="shared" si="1"/>
        <v>4000</v>
      </c>
      <c r="G17" s="248">
        <f t="shared" si="2"/>
        <v>65500</v>
      </c>
    </row>
    <row r="18" spans="1:12" s="89" customFormat="1" ht="15.75" x14ac:dyDescent="0.25">
      <c r="A18" s="246">
        <v>12</v>
      </c>
      <c r="B18" s="138" t="s">
        <v>13</v>
      </c>
      <c r="C18" s="247">
        <v>0.5</v>
      </c>
      <c r="D18" s="247">
        <v>123000</v>
      </c>
      <c r="E18" s="136">
        <f t="shared" si="0"/>
        <v>61500</v>
      </c>
      <c r="F18" s="138">
        <f t="shared" si="1"/>
        <v>4000</v>
      </c>
      <c r="G18" s="248">
        <f t="shared" si="2"/>
        <v>65500</v>
      </c>
    </row>
    <row r="19" spans="1:12" s="89" customFormat="1" ht="15.75" x14ac:dyDescent="0.25">
      <c r="A19" s="246">
        <v>13</v>
      </c>
      <c r="B19" s="138" t="s">
        <v>138</v>
      </c>
      <c r="C19" s="247">
        <v>1</v>
      </c>
      <c r="D19" s="247">
        <v>110000</v>
      </c>
      <c r="E19" s="136">
        <f t="shared" si="0"/>
        <v>110000</v>
      </c>
      <c r="F19" s="138">
        <f t="shared" si="1"/>
        <v>8000</v>
      </c>
      <c r="G19" s="248">
        <f t="shared" si="2"/>
        <v>118000</v>
      </c>
    </row>
    <row r="20" spans="1:12" s="89" customFormat="1" ht="15.75" x14ac:dyDescent="0.25">
      <c r="A20" s="246">
        <v>14</v>
      </c>
      <c r="B20" s="138" t="s">
        <v>139</v>
      </c>
      <c r="C20" s="247">
        <v>1</v>
      </c>
      <c r="D20" s="247">
        <v>154000</v>
      </c>
      <c r="E20" s="136">
        <f t="shared" si="0"/>
        <v>154000</v>
      </c>
      <c r="F20" s="138">
        <f t="shared" si="1"/>
        <v>8000</v>
      </c>
      <c r="G20" s="248">
        <f t="shared" si="2"/>
        <v>162000</v>
      </c>
    </row>
    <row r="21" spans="1:12" s="89" customFormat="1" ht="15.75" x14ac:dyDescent="0.25">
      <c r="A21" s="246">
        <v>15</v>
      </c>
      <c r="B21" s="249" t="s">
        <v>249</v>
      </c>
      <c r="C21" s="247">
        <v>3</v>
      </c>
      <c r="D21" s="247">
        <v>128000</v>
      </c>
      <c r="E21" s="136">
        <f t="shared" si="0"/>
        <v>384000</v>
      </c>
      <c r="F21" s="138">
        <f t="shared" si="1"/>
        <v>24000</v>
      </c>
      <c r="G21" s="248">
        <f t="shared" si="2"/>
        <v>408000</v>
      </c>
      <c r="L21" s="89" t="s">
        <v>66</v>
      </c>
    </row>
    <row r="22" spans="1:12" s="89" customFormat="1" ht="31.5" x14ac:dyDescent="0.25">
      <c r="A22" s="246">
        <v>16</v>
      </c>
      <c r="B22" s="249" t="s">
        <v>245</v>
      </c>
      <c r="C22" s="247">
        <v>4</v>
      </c>
      <c r="D22" s="247">
        <v>100000</v>
      </c>
      <c r="E22" s="136">
        <f t="shared" si="0"/>
        <v>400000</v>
      </c>
      <c r="F22" s="138">
        <f t="shared" si="1"/>
        <v>32000</v>
      </c>
      <c r="G22" s="248">
        <f t="shared" si="2"/>
        <v>432000</v>
      </c>
    </row>
    <row r="23" spans="1:12" s="89" customFormat="1" ht="15.75" x14ac:dyDescent="0.25">
      <c r="A23" s="246">
        <v>17</v>
      </c>
      <c r="B23" s="138" t="s">
        <v>60</v>
      </c>
      <c r="C23" s="247">
        <v>0.5</v>
      </c>
      <c r="D23" s="247">
        <v>104000</v>
      </c>
      <c r="E23" s="136">
        <f t="shared" si="0"/>
        <v>52000</v>
      </c>
      <c r="F23" s="138">
        <f t="shared" si="1"/>
        <v>4000</v>
      </c>
      <c r="G23" s="248">
        <f t="shared" si="2"/>
        <v>56000</v>
      </c>
    </row>
    <row r="24" spans="1:12" s="89" customFormat="1" ht="15.75" x14ac:dyDescent="0.25">
      <c r="A24" s="246">
        <v>18</v>
      </c>
      <c r="B24" s="138" t="s">
        <v>60</v>
      </c>
      <c r="C24" s="247">
        <v>0.5</v>
      </c>
      <c r="D24" s="247">
        <v>104000</v>
      </c>
      <c r="E24" s="136">
        <f t="shared" si="0"/>
        <v>52000</v>
      </c>
      <c r="F24" s="138">
        <f t="shared" si="1"/>
        <v>4000</v>
      </c>
      <c r="G24" s="248">
        <f t="shared" si="2"/>
        <v>56000</v>
      </c>
    </row>
    <row r="25" spans="1:12" s="89" customFormat="1" ht="15.75" x14ac:dyDescent="0.25">
      <c r="A25" s="246">
        <v>19</v>
      </c>
      <c r="B25" s="138" t="s">
        <v>60</v>
      </c>
      <c r="C25" s="247">
        <v>0.5</v>
      </c>
      <c r="D25" s="247">
        <v>104000</v>
      </c>
      <c r="E25" s="136">
        <f t="shared" si="0"/>
        <v>52000</v>
      </c>
      <c r="F25" s="138">
        <f t="shared" si="1"/>
        <v>4000</v>
      </c>
      <c r="G25" s="248">
        <f t="shared" si="2"/>
        <v>56000</v>
      </c>
    </row>
    <row r="26" spans="1:12" s="89" customFormat="1" ht="15.75" x14ac:dyDescent="0.25">
      <c r="A26" s="246">
        <v>20</v>
      </c>
      <c r="B26" s="138" t="s">
        <v>60</v>
      </c>
      <c r="C26" s="247">
        <v>0.5</v>
      </c>
      <c r="D26" s="247">
        <v>104000</v>
      </c>
      <c r="E26" s="136">
        <f t="shared" si="0"/>
        <v>52000</v>
      </c>
      <c r="F26" s="138">
        <f t="shared" si="1"/>
        <v>4000</v>
      </c>
      <c r="G26" s="248">
        <f t="shared" si="2"/>
        <v>56000</v>
      </c>
    </row>
    <row r="27" spans="1:12" s="89" customFormat="1" ht="15.75" x14ac:dyDescent="0.25">
      <c r="A27" s="246">
        <v>21</v>
      </c>
      <c r="B27" s="138" t="s">
        <v>60</v>
      </c>
      <c r="C27" s="247">
        <v>0.5</v>
      </c>
      <c r="D27" s="247">
        <v>104000</v>
      </c>
      <c r="E27" s="136">
        <f t="shared" si="0"/>
        <v>52000</v>
      </c>
      <c r="F27" s="138">
        <f t="shared" si="1"/>
        <v>4000</v>
      </c>
      <c r="G27" s="248">
        <f t="shared" si="2"/>
        <v>56000</v>
      </c>
    </row>
    <row r="28" spans="1:12" s="89" customFormat="1" ht="15.75" x14ac:dyDescent="0.25">
      <c r="A28" s="246">
        <v>22</v>
      </c>
      <c r="B28" s="138" t="s">
        <v>60</v>
      </c>
      <c r="C28" s="247">
        <v>0.5</v>
      </c>
      <c r="D28" s="247">
        <v>104000</v>
      </c>
      <c r="E28" s="136">
        <f t="shared" si="0"/>
        <v>52000</v>
      </c>
      <c r="F28" s="138">
        <f t="shared" si="1"/>
        <v>4000</v>
      </c>
      <c r="G28" s="248">
        <f t="shared" si="2"/>
        <v>56000</v>
      </c>
    </row>
    <row r="29" spans="1:12" s="89" customFormat="1" ht="15.75" x14ac:dyDescent="0.25">
      <c r="A29" s="246">
        <v>23</v>
      </c>
      <c r="B29" s="138" t="s">
        <v>60</v>
      </c>
      <c r="C29" s="247">
        <v>1</v>
      </c>
      <c r="D29" s="247">
        <v>104000</v>
      </c>
      <c r="E29" s="136">
        <f t="shared" si="0"/>
        <v>104000</v>
      </c>
      <c r="F29" s="138">
        <f t="shared" si="1"/>
        <v>8000</v>
      </c>
      <c r="G29" s="248">
        <f t="shared" si="2"/>
        <v>112000</v>
      </c>
    </row>
    <row r="30" spans="1:12" s="89" customFormat="1" ht="15.75" x14ac:dyDescent="0.25">
      <c r="A30" s="246">
        <v>24</v>
      </c>
      <c r="B30" s="138" t="s">
        <v>244</v>
      </c>
      <c r="C30" s="247">
        <v>5</v>
      </c>
      <c r="D30" s="247">
        <v>250000</v>
      </c>
      <c r="E30" s="136">
        <f t="shared" si="0"/>
        <v>1250000</v>
      </c>
      <c r="F30" s="138">
        <f t="shared" si="1"/>
        <v>40000</v>
      </c>
      <c r="G30" s="248">
        <f t="shared" si="2"/>
        <v>1290000</v>
      </c>
    </row>
    <row r="31" spans="1:12" s="89" customFormat="1" ht="15.75" x14ac:dyDescent="0.25">
      <c r="A31" s="246">
        <v>25</v>
      </c>
      <c r="B31" s="138" t="s">
        <v>140</v>
      </c>
      <c r="C31" s="247">
        <v>1</v>
      </c>
      <c r="D31" s="247">
        <v>170000</v>
      </c>
      <c r="E31" s="136">
        <f t="shared" si="0"/>
        <v>170000</v>
      </c>
      <c r="F31" s="138">
        <f t="shared" si="1"/>
        <v>8000</v>
      </c>
      <c r="G31" s="248">
        <f t="shared" si="2"/>
        <v>178000</v>
      </c>
    </row>
    <row r="32" spans="1:12" s="89" customFormat="1" ht="15.75" x14ac:dyDescent="0.25">
      <c r="A32" s="246">
        <v>26</v>
      </c>
      <c r="B32" s="249" t="s">
        <v>202</v>
      </c>
      <c r="C32" s="247">
        <v>1</v>
      </c>
      <c r="D32" s="247">
        <v>220000</v>
      </c>
      <c r="E32" s="136">
        <f t="shared" si="0"/>
        <v>220000</v>
      </c>
      <c r="F32" s="138">
        <f t="shared" si="1"/>
        <v>8000</v>
      </c>
      <c r="G32" s="248">
        <f t="shared" si="2"/>
        <v>228000</v>
      </c>
    </row>
    <row r="33" spans="1:9" s="89" customFormat="1" ht="15.75" x14ac:dyDescent="0.25">
      <c r="A33" s="246">
        <v>27</v>
      </c>
      <c r="B33" s="249" t="s">
        <v>141</v>
      </c>
      <c r="C33" s="247">
        <v>3</v>
      </c>
      <c r="D33" s="247">
        <v>197600</v>
      </c>
      <c r="E33" s="136">
        <f t="shared" si="0"/>
        <v>592800</v>
      </c>
      <c r="F33" s="138">
        <f t="shared" si="1"/>
        <v>24000</v>
      </c>
      <c r="G33" s="248">
        <f t="shared" si="2"/>
        <v>616800</v>
      </c>
    </row>
    <row r="34" spans="1:9" s="89" customFormat="1" ht="15.75" x14ac:dyDescent="0.25">
      <c r="A34" s="246">
        <v>28</v>
      </c>
      <c r="B34" s="249" t="s">
        <v>256</v>
      </c>
      <c r="C34" s="247">
        <v>1</v>
      </c>
      <c r="D34" s="247">
        <v>172000</v>
      </c>
      <c r="E34" s="136">
        <f t="shared" si="0"/>
        <v>172000</v>
      </c>
      <c r="F34" s="138">
        <f t="shared" si="1"/>
        <v>8000</v>
      </c>
      <c r="G34" s="248">
        <f t="shared" si="2"/>
        <v>180000</v>
      </c>
    </row>
    <row r="35" spans="1:9" s="140" customFormat="1" ht="47.25" x14ac:dyDescent="0.25">
      <c r="A35" s="246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6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6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6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246">
        <v>33</v>
      </c>
      <c r="B39" s="136" t="s">
        <v>142</v>
      </c>
      <c r="C39" s="137">
        <v>6</v>
      </c>
      <c r="D39" s="137">
        <v>210600</v>
      </c>
      <c r="E39" s="136">
        <f t="shared" si="0"/>
        <v>1263600</v>
      </c>
      <c r="F39" s="138">
        <f t="shared" si="1"/>
        <v>48000</v>
      </c>
      <c r="G39" s="139">
        <f t="shared" si="2"/>
        <v>1311600</v>
      </c>
      <c r="I39" s="89"/>
    </row>
    <row r="40" spans="1:9" s="140" customFormat="1" ht="15.75" x14ac:dyDescent="0.25">
      <c r="A40" s="246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6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6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6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6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6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140" customFormat="1" ht="31.5" x14ac:dyDescent="0.25">
      <c r="A46" s="246">
        <v>40</v>
      </c>
      <c r="B46" s="141" t="s">
        <v>176</v>
      </c>
      <c r="C46" s="137">
        <v>0</v>
      </c>
      <c r="D46" s="137">
        <v>0</v>
      </c>
      <c r="E46" s="136">
        <f t="shared" si="0"/>
        <v>0</v>
      </c>
      <c r="F46" s="138">
        <v>0</v>
      </c>
      <c r="G46" s="139">
        <f t="shared" si="2"/>
        <v>0</v>
      </c>
      <c r="I46" s="89"/>
    </row>
    <row r="47" spans="1:9" s="140" customFormat="1" ht="15.75" x14ac:dyDescent="0.25">
      <c r="A47" s="246">
        <v>41</v>
      </c>
      <c r="B47" s="136" t="s">
        <v>22</v>
      </c>
      <c r="C47" s="137">
        <v>3</v>
      </c>
      <c r="D47" s="137">
        <v>117000</v>
      </c>
      <c r="E47" s="136">
        <f t="shared" si="0"/>
        <v>351000</v>
      </c>
      <c r="F47" s="138">
        <f t="shared" si="1"/>
        <v>24000</v>
      </c>
      <c r="G47" s="139">
        <f t="shared" si="2"/>
        <v>375000</v>
      </c>
      <c r="I47" s="89"/>
    </row>
    <row r="48" spans="1:9" s="140" customFormat="1" ht="15.75" x14ac:dyDescent="0.25">
      <c r="A48" s="246">
        <v>42</v>
      </c>
      <c r="B48" s="136" t="s">
        <v>170</v>
      </c>
      <c r="C48" s="137">
        <v>0.5</v>
      </c>
      <c r="D48" s="137">
        <v>100000</v>
      </c>
      <c r="E48" s="136">
        <f t="shared" si="0"/>
        <v>50000</v>
      </c>
      <c r="F48" s="138">
        <f t="shared" si="1"/>
        <v>4000</v>
      </c>
      <c r="G48" s="139">
        <f t="shared" si="2"/>
        <v>54000</v>
      </c>
      <c r="I48" s="89"/>
    </row>
    <row r="49" spans="1:9" s="140" customFormat="1" ht="15.75" x14ac:dyDescent="0.25">
      <c r="A49" s="246">
        <v>43</v>
      </c>
      <c r="B49" s="136" t="s">
        <v>170</v>
      </c>
      <c r="C49" s="137">
        <v>0.5</v>
      </c>
      <c r="D49" s="137">
        <v>109000</v>
      </c>
      <c r="E49" s="136">
        <f t="shared" si="0"/>
        <v>54500</v>
      </c>
      <c r="F49" s="138">
        <f t="shared" si="1"/>
        <v>4000</v>
      </c>
      <c r="G49" s="139">
        <f t="shared" si="2"/>
        <v>58500</v>
      </c>
      <c r="I49" s="89"/>
    </row>
    <row r="50" spans="1:9" s="140" customFormat="1" ht="15.75" x14ac:dyDescent="0.25">
      <c r="A50" s="246">
        <v>44</v>
      </c>
      <c r="B50" s="136" t="s">
        <v>170</v>
      </c>
      <c r="C50" s="137">
        <v>1</v>
      </c>
      <c r="D50" s="137">
        <v>100000</v>
      </c>
      <c r="E50" s="136">
        <f t="shared" si="0"/>
        <v>100000</v>
      </c>
      <c r="F50" s="138">
        <f t="shared" si="1"/>
        <v>8000</v>
      </c>
      <c r="G50" s="139">
        <f t="shared" si="2"/>
        <v>108000</v>
      </c>
      <c r="I50" s="89"/>
    </row>
    <row r="51" spans="1:9" s="140" customFormat="1" ht="15.75" x14ac:dyDescent="0.25">
      <c r="A51" s="246">
        <v>45</v>
      </c>
      <c r="B51" s="136" t="s">
        <v>170</v>
      </c>
      <c r="C51" s="137">
        <v>0.5</v>
      </c>
      <c r="D51" s="137">
        <v>109000</v>
      </c>
      <c r="E51" s="136">
        <f t="shared" si="0"/>
        <v>54500</v>
      </c>
      <c r="F51" s="138">
        <f t="shared" si="1"/>
        <v>4000</v>
      </c>
      <c r="G51" s="139">
        <f t="shared" si="2"/>
        <v>58500</v>
      </c>
      <c r="I51" s="89"/>
    </row>
    <row r="52" spans="1:9" s="140" customFormat="1" ht="15.75" x14ac:dyDescent="0.25">
      <c r="A52" s="246">
        <v>46</v>
      </c>
      <c r="B52" s="136" t="s">
        <v>170</v>
      </c>
      <c r="C52" s="137">
        <v>0.5</v>
      </c>
      <c r="D52" s="137">
        <v>100000</v>
      </c>
      <c r="E52" s="136">
        <f t="shared" si="0"/>
        <v>50000</v>
      </c>
      <c r="F52" s="138">
        <f t="shared" si="1"/>
        <v>4000</v>
      </c>
      <c r="G52" s="139">
        <f t="shared" si="2"/>
        <v>54000</v>
      </c>
      <c r="I52" s="89"/>
    </row>
    <row r="53" spans="1:9" s="140" customFormat="1" ht="15.75" x14ac:dyDescent="0.25">
      <c r="A53" s="246">
        <v>47</v>
      </c>
      <c r="B53" s="136" t="s">
        <v>29</v>
      </c>
      <c r="C53" s="137">
        <v>4</v>
      </c>
      <c r="D53" s="137">
        <v>100000</v>
      </c>
      <c r="E53" s="136">
        <f t="shared" si="0"/>
        <v>400000</v>
      </c>
      <c r="F53" s="138">
        <f t="shared" si="1"/>
        <v>32000</v>
      </c>
      <c r="G53" s="139">
        <f t="shared" si="2"/>
        <v>432000</v>
      </c>
      <c r="I53" s="89"/>
    </row>
    <row r="54" spans="1:9" s="140" customFormat="1" ht="31.5" x14ac:dyDescent="0.25">
      <c r="A54" s="246">
        <v>48</v>
      </c>
      <c r="B54" s="141" t="s">
        <v>259</v>
      </c>
      <c r="C54" s="137">
        <v>0</v>
      </c>
      <c r="D54" s="137"/>
      <c r="E54" s="136">
        <f t="shared" si="0"/>
        <v>0</v>
      </c>
      <c r="F54" s="138">
        <f t="shared" si="1"/>
        <v>0</v>
      </c>
      <c r="G54" s="139">
        <f t="shared" si="2"/>
        <v>0</v>
      </c>
      <c r="I54" s="89"/>
    </row>
    <row r="55" spans="1:9" s="140" customFormat="1" ht="31.5" x14ac:dyDescent="0.25">
      <c r="A55" s="246">
        <v>49</v>
      </c>
      <c r="B55" s="141" t="s">
        <v>144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15.75" x14ac:dyDescent="0.25">
      <c r="A56" s="246"/>
      <c r="B56" s="141"/>
      <c r="C56" s="137"/>
      <c r="D56" s="137"/>
      <c r="E56" s="136"/>
      <c r="F56" s="138"/>
      <c r="G56" s="194"/>
      <c r="I56" s="89"/>
    </row>
    <row r="57" spans="1:9" s="89" customFormat="1" ht="25.5" customHeight="1" thickBot="1" x14ac:dyDescent="0.3">
      <c r="A57" s="268" t="s">
        <v>16</v>
      </c>
      <c r="B57" s="269"/>
      <c r="C57" s="195">
        <f>SUM(C7:C56)</f>
        <v>78.25</v>
      </c>
      <c r="D57" s="196">
        <f>SUM(D7:D56)</f>
        <v>6341200</v>
      </c>
      <c r="E57" s="196">
        <f>SUM(E7:E56)</f>
        <v>12254150</v>
      </c>
      <c r="F57" s="196">
        <f t="shared" ref="F57:G57" si="3">SUM(F7:F56)</f>
        <v>624000</v>
      </c>
      <c r="G57" s="196">
        <f t="shared" si="3"/>
        <v>12878150</v>
      </c>
    </row>
    <row r="58" spans="1:9" s="203" customFormat="1" ht="16.5" customHeight="1" x14ac:dyDescent="0.25">
      <c r="A58" s="262" t="s">
        <v>180</v>
      </c>
      <c r="B58" s="262"/>
      <c r="C58" s="262"/>
      <c r="D58" s="262"/>
      <c r="E58" s="262"/>
      <c r="F58" s="262"/>
      <c r="G58" s="262"/>
    </row>
    <row r="59" spans="1:9" s="200" customFormat="1" ht="15" customHeight="1" x14ac:dyDescent="0.25">
      <c r="A59" s="250"/>
      <c r="B59" s="250" t="s">
        <v>93</v>
      </c>
      <c r="C59" s="251"/>
      <c r="D59" s="251"/>
      <c r="E59" s="251"/>
      <c r="F59" s="251"/>
      <c r="G59" s="251"/>
    </row>
    <row r="60" spans="1:9" s="203" customFormat="1" ht="12" customHeight="1" x14ac:dyDescent="0.25">
      <c r="A60" s="201" t="s">
        <v>23</v>
      </c>
      <c r="B60" s="201"/>
      <c r="C60" s="201"/>
      <c r="D60" s="201"/>
      <c r="E60" s="201"/>
      <c r="F60" s="201"/>
      <c r="G60" s="201"/>
    </row>
    <row r="61" spans="1:9" s="203" customFormat="1" ht="15.75" x14ac:dyDescent="0.25">
      <c r="A61" s="202"/>
      <c r="B61" s="199" t="s">
        <v>94</v>
      </c>
    </row>
    <row r="62" spans="1:9" ht="15.75" x14ac:dyDescent="0.25">
      <c r="A62" s="234"/>
      <c r="B62" s="234"/>
      <c r="C62" s="234"/>
      <c r="D62" s="234"/>
      <c r="E62" s="234"/>
      <c r="F62" s="234"/>
      <c r="G62" s="234"/>
    </row>
    <row r="63" spans="1:9" ht="15.75" x14ac:dyDescent="0.25">
      <c r="A63" s="223"/>
      <c r="B63" s="270"/>
      <c r="C63" s="270"/>
      <c r="D63" s="270"/>
      <c r="E63" s="270"/>
      <c r="F63" s="270"/>
      <c r="G63" s="270"/>
      <c r="H63" s="252"/>
    </row>
    <row r="64" spans="1:9" ht="18" customHeight="1" x14ac:dyDescent="0.25">
      <c r="B64" s="260"/>
      <c r="C64" s="261"/>
      <c r="D64" s="261"/>
      <c r="E64" s="261"/>
      <c r="F64" s="261"/>
      <c r="G64" s="261"/>
    </row>
  </sheetData>
  <mergeCells count="9">
    <mergeCell ref="B64:G64"/>
    <mergeCell ref="A58:G58"/>
    <mergeCell ref="F1:G1"/>
    <mergeCell ref="F2:G2"/>
    <mergeCell ref="F3:G3"/>
    <mergeCell ref="B4:G4"/>
    <mergeCell ref="B5:G5"/>
    <mergeCell ref="A57:B57"/>
    <mergeCell ref="B63:G63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281"/>
      <c r="B1" s="281"/>
      <c r="C1" s="299" t="s">
        <v>62</v>
      </c>
      <c r="D1" s="299"/>
      <c r="E1" s="299"/>
      <c r="F1" s="299"/>
      <c r="G1" s="299"/>
    </row>
    <row r="2" spans="1:10" s="28" customFormat="1" ht="18.75" customHeight="1" x14ac:dyDescent="0.3">
      <c r="A2" s="73"/>
      <c r="B2" s="74"/>
      <c r="C2" s="303" t="s">
        <v>95</v>
      </c>
      <c r="D2" s="303"/>
      <c r="E2" s="303"/>
      <c r="F2" s="303"/>
      <c r="G2" s="303"/>
    </row>
    <row r="3" spans="1:10" s="28" customFormat="1" ht="18.75" x14ac:dyDescent="0.3">
      <c r="A3" s="39"/>
      <c r="C3" s="75"/>
      <c r="D3" s="75"/>
      <c r="E3" s="300" t="s">
        <v>264</v>
      </c>
      <c r="F3" s="300"/>
      <c r="G3" s="300"/>
      <c r="H3" s="300"/>
      <c r="I3" s="300"/>
      <c r="J3" s="300"/>
    </row>
    <row r="4" spans="1:10" ht="20.25" x14ac:dyDescent="0.25">
      <c r="A4" s="301" t="s">
        <v>54</v>
      </c>
      <c r="B4" s="301"/>
      <c r="C4" s="301"/>
      <c r="D4" s="301"/>
      <c r="E4" s="301"/>
      <c r="F4" s="301"/>
      <c r="G4" s="301"/>
    </row>
    <row r="5" spans="1:10" x14ac:dyDescent="0.25">
      <c r="A5" s="302" t="s">
        <v>105</v>
      </c>
      <c r="B5" s="302"/>
      <c r="C5" s="302"/>
      <c r="D5" s="302"/>
      <c r="E5" s="302"/>
      <c r="F5" s="302"/>
      <c r="G5" s="302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07" t="s">
        <v>16</v>
      </c>
      <c r="B23" s="308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277" t="s">
        <v>187</v>
      </c>
      <c r="B24" s="277"/>
      <c r="C24" s="277"/>
      <c r="D24" s="277"/>
      <c r="E24" s="277"/>
      <c r="F24" s="277"/>
      <c r="G24" s="277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style="327" customWidth="1"/>
    <col min="2" max="2" width="32.7109375" style="327" customWidth="1"/>
    <col min="3" max="4" width="11.140625" style="327" customWidth="1"/>
    <col min="5" max="6" width="10.42578125" style="327" customWidth="1"/>
    <col min="7" max="7" width="9.5703125" style="327" customWidth="1"/>
    <col min="8" max="8" width="10.7109375" style="327" customWidth="1"/>
    <col min="9" max="9" width="11.140625" style="327" customWidth="1"/>
    <col min="10" max="10" width="9.140625" style="327"/>
    <col min="11" max="11" width="10.7109375" style="327" bestFit="1" customWidth="1"/>
    <col min="12" max="243" width="9.140625" style="327"/>
    <col min="244" max="244" width="35.85546875" style="327" customWidth="1"/>
    <col min="245" max="245" width="40" style="327" customWidth="1"/>
    <col min="246" max="246" width="17" style="327" customWidth="1"/>
    <col min="247" max="247" width="19.28515625" style="327" customWidth="1"/>
    <col min="248" max="248" width="18.140625" style="327" customWidth="1"/>
    <col min="249" max="249" width="19.28515625" style="327" customWidth="1"/>
    <col min="250" max="250" width="15.7109375" style="327" customWidth="1"/>
    <col min="251" max="499" width="9.140625" style="327"/>
    <col min="500" max="500" width="35.85546875" style="327" customWidth="1"/>
    <col min="501" max="501" width="40" style="327" customWidth="1"/>
    <col min="502" max="502" width="17" style="327" customWidth="1"/>
    <col min="503" max="503" width="19.28515625" style="327" customWidth="1"/>
    <col min="504" max="504" width="18.140625" style="327" customWidth="1"/>
    <col min="505" max="505" width="19.28515625" style="327" customWidth="1"/>
    <col min="506" max="506" width="15.7109375" style="327" customWidth="1"/>
    <col min="507" max="755" width="9.140625" style="327"/>
    <col min="756" max="756" width="35.85546875" style="327" customWidth="1"/>
    <col min="757" max="757" width="40" style="327" customWidth="1"/>
    <col min="758" max="758" width="17" style="327" customWidth="1"/>
    <col min="759" max="759" width="19.28515625" style="327" customWidth="1"/>
    <col min="760" max="760" width="18.140625" style="327" customWidth="1"/>
    <col min="761" max="761" width="19.28515625" style="327" customWidth="1"/>
    <col min="762" max="762" width="15.7109375" style="327" customWidth="1"/>
    <col min="763" max="1011" width="9.140625" style="327"/>
    <col min="1012" max="1012" width="35.85546875" style="327" customWidth="1"/>
    <col min="1013" max="1013" width="40" style="327" customWidth="1"/>
    <col min="1014" max="1014" width="17" style="327" customWidth="1"/>
    <col min="1015" max="1015" width="19.28515625" style="327" customWidth="1"/>
    <col min="1016" max="1016" width="18.140625" style="327" customWidth="1"/>
    <col min="1017" max="1017" width="19.28515625" style="327" customWidth="1"/>
    <col min="1018" max="1018" width="15.7109375" style="327" customWidth="1"/>
    <col min="1019" max="1267" width="9.140625" style="327"/>
    <col min="1268" max="1268" width="35.85546875" style="327" customWidth="1"/>
    <col min="1269" max="1269" width="40" style="327" customWidth="1"/>
    <col min="1270" max="1270" width="17" style="327" customWidth="1"/>
    <col min="1271" max="1271" width="19.28515625" style="327" customWidth="1"/>
    <col min="1272" max="1272" width="18.140625" style="327" customWidth="1"/>
    <col min="1273" max="1273" width="19.28515625" style="327" customWidth="1"/>
    <col min="1274" max="1274" width="15.7109375" style="327" customWidth="1"/>
    <col min="1275" max="1523" width="9.140625" style="327"/>
    <col min="1524" max="1524" width="35.85546875" style="327" customWidth="1"/>
    <col min="1525" max="1525" width="40" style="327" customWidth="1"/>
    <col min="1526" max="1526" width="17" style="327" customWidth="1"/>
    <col min="1527" max="1527" width="19.28515625" style="327" customWidth="1"/>
    <col min="1528" max="1528" width="18.140625" style="327" customWidth="1"/>
    <col min="1529" max="1529" width="19.28515625" style="327" customWidth="1"/>
    <col min="1530" max="1530" width="15.7109375" style="327" customWidth="1"/>
    <col min="1531" max="1779" width="9.140625" style="327"/>
    <col min="1780" max="1780" width="35.85546875" style="327" customWidth="1"/>
    <col min="1781" max="1781" width="40" style="327" customWidth="1"/>
    <col min="1782" max="1782" width="17" style="327" customWidth="1"/>
    <col min="1783" max="1783" width="19.28515625" style="327" customWidth="1"/>
    <col min="1784" max="1784" width="18.140625" style="327" customWidth="1"/>
    <col min="1785" max="1785" width="19.28515625" style="327" customWidth="1"/>
    <col min="1786" max="1786" width="15.7109375" style="327" customWidth="1"/>
    <col min="1787" max="2035" width="9.140625" style="327"/>
    <col min="2036" max="2036" width="35.85546875" style="327" customWidth="1"/>
    <col min="2037" max="2037" width="40" style="327" customWidth="1"/>
    <col min="2038" max="2038" width="17" style="327" customWidth="1"/>
    <col min="2039" max="2039" width="19.28515625" style="327" customWidth="1"/>
    <col min="2040" max="2040" width="18.140625" style="327" customWidth="1"/>
    <col min="2041" max="2041" width="19.28515625" style="327" customWidth="1"/>
    <col min="2042" max="2042" width="15.7109375" style="327" customWidth="1"/>
    <col min="2043" max="2291" width="9.140625" style="327"/>
    <col min="2292" max="2292" width="35.85546875" style="327" customWidth="1"/>
    <col min="2293" max="2293" width="40" style="327" customWidth="1"/>
    <col min="2294" max="2294" width="17" style="327" customWidth="1"/>
    <col min="2295" max="2295" width="19.28515625" style="327" customWidth="1"/>
    <col min="2296" max="2296" width="18.140625" style="327" customWidth="1"/>
    <col min="2297" max="2297" width="19.28515625" style="327" customWidth="1"/>
    <col min="2298" max="2298" width="15.7109375" style="327" customWidth="1"/>
    <col min="2299" max="2547" width="9.140625" style="327"/>
    <col min="2548" max="2548" width="35.85546875" style="327" customWidth="1"/>
    <col min="2549" max="2549" width="40" style="327" customWidth="1"/>
    <col min="2550" max="2550" width="17" style="327" customWidth="1"/>
    <col min="2551" max="2551" width="19.28515625" style="327" customWidth="1"/>
    <col min="2552" max="2552" width="18.140625" style="327" customWidth="1"/>
    <col min="2553" max="2553" width="19.28515625" style="327" customWidth="1"/>
    <col min="2554" max="2554" width="15.7109375" style="327" customWidth="1"/>
    <col min="2555" max="2803" width="9.140625" style="327"/>
    <col min="2804" max="2804" width="35.85546875" style="327" customWidth="1"/>
    <col min="2805" max="2805" width="40" style="327" customWidth="1"/>
    <col min="2806" max="2806" width="17" style="327" customWidth="1"/>
    <col min="2807" max="2807" width="19.28515625" style="327" customWidth="1"/>
    <col min="2808" max="2808" width="18.140625" style="327" customWidth="1"/>
    <col min="2809" max="2809" width="19.28515625" style="327" customWidth="1"/>
    <col min="2810" max="2810" width="15.7109375" style="327" customWidth="1"/>
    <col min="2811" max="3059" width="9.140625" style="327"/>
    <col min="3060" max="3060" width="35.85546875" style="327" customWidth="1"/>
    <col min="3061" max="3061" width="40" style="327" customWidth="1"/>
    <col min="3062" max="3062" width="17" style="327" customWidth="1"/>
    <col min="3063" max="3063" width="19.28515625" style="327" customWidth="1"/>
    <col min="3064" max="3064" width="18.140625" style="327" customWidth="1"/>
    <col min="3065" max="3065" width="19.28515625" style="327" customWidth="1"/>
    <col min="3066" max="3066" width="15.7109375" style="327" customWidth="1"/>
    <col min="3067" max="3315" width="9.140625" style="327"/>
    <col min="3316" max="3316" width="35.85546875" style="327" customWidth="1"/>
    <col min="3317" max="3317" width="40" style="327" customWidth="1"/>
    <col min="3318" max="3318" width="17" style="327" customWidth="1"/>
    <col min="3319" max="3319" width="19.28515625" style="327" customWidth="1"/>
    <col min="3320" max="3320" width="18.140625" style="327" customWidth="1"/>
    <col min="3321" max="3321" width="19.28515625" style="327" customWidth="1"/>
    <col min="3322" max="3322" width="15.7109375" style="327" customWidth="1"/>
    <col min="3323" max="3571" width="9.140625" style="327"/>
    <col min="3572" max="3572" width="35.85546875" style="327" customWidth="1"/>
    <col min="3573" max="3573" width="40" style="327" customWidth="1"/>
    <col min="3574" max="3574" width="17" style="327" customWidth="1"/>
    <col min="3575" max="3575" width="19.28515625" style="327" customWidth="1"/>
    <col min="3576" max="3576" width="18.140625" style="327" customWidth="1"/>
    <col min="3577" max="3577" width="19.28515625" style="327" customWidth="1"/>
    <col min="3578" max="3578" width="15.7109375" style="327" customWidth="1"/>
    <col min="3579" max="3827" width="9.140625" style="327"/>
    <col min="3828" max="3828" width="35.85546875" style="327" customWidth="1"/>
    <col min="3829" max="3829" width="40" style="327" customWidth="1"/>
    <col min="3830" max="3830" width="17" style="327" customWidth="1"/>
    <col min="3831" max="3831" width="19.28515625" style="327" customWidth="1"/>
    <col min="3832" max="3832" width="18.140625" style="327" customWidth="1"/>
    <col min="3833" max="3833" width="19.28515625" style="327" customWidth="1"/>
    <col min="3834" max="3834" width="15.7109375" style="327" customWidth="1"/>
    <col min="3835" max="4083" width="9.140625" style="327"/>
    <col min="4084" max="4084" width="35.85546875" style="327" customWidth="1"/>
    <col min="4085" max="4085" width="40" style="327" customWidth="1"/>
    <col min="4086" max="4086" width="17" style="327" customWidth="1"/>
    <col min="4087" max="4087" width="19.28515625" style="327" customWidth="1"/>
    <col min="4088" max="4088" width="18.140625" style="327" customWidth="1"/>
    <col min="4089" max="4089" width="19.28515625" style="327" customWidth="1"/>
    <col min="4090" max="4090" width="15.7109375" style="327" customWidth="1"/>
    <col min="4091" max="4339" width="9.140625" style="327"/>
    <col min="4340" max="4340" width="35.85546875" style="327" customWidth="1"/>
    <col min="4341" max="4341" width="40" style="327" customWidth="1"/>
    <col min="4342" max="4342" width="17" style="327" customWidth="1"/>
    <col min="4343" max="4343" width="19.28515625" style="327" customWidth="1"/>
    <col min="4344" max="4344" width="18.140625" style="327" customWidth="1"/>
    <col min="4345" max="4345" width="19.28515625" style="327" customWidth="1"/>
    <col min="4346" max="4346" width="15.7109375" style="327" customWidth="1"/>
    <col min="4347" max="4595" width="9.140625" style="327"/>
    <col min="4596" max="4596" width="35.85546875" style="327" customWidth="1"/>
    <col min="4597" max="4597" width="40" style="327" customWidth="1"/>
    <col min="4598" max="4598" width="17" style="327" customWidth="1"/>
    <col min="4599" max="4599" width="19.28515625" style="327" customWidth="1"/>
    <col min="4600" max="4600" width="18.140625" style="327" customWidth="1"/>
    <col min="4601" max="4601" width="19.28515625" style="327" customWidth="1"/>
    <col min="4602" max="4602" width="15.7109375" style="327" customWidth="1"/>
    <col min="4603" max="4851" width="9.140625" style="327"/>
    <col min="4852" max="4852" width="35.85546875" style="327" customWidth="1"/>
    <col min="4853" max="4853" width="40" style="327" customWidth="1"/>
    <col min="4854" max="4854" width="17" style="327" customWidth="1"/>
    <col min="4855" max="4855" width="19.28515625" style="327" customWidth="1"/>
    <col min="4856" max="4856" width="18.140625" style="327" customWidth="1"/>
    <col min="4857" max="4857" width="19.28515625" style="327" customWidth="1"/>
    <col min="4858" max="4858" width="15.7109375" style="327" customWidth="1"/>
    <col min="4859" max="5107" width="9.140625" style="327"/>
    <col min="5108" max="5108" width="35.85546875" style="327" customWidth="1"/>
    <col min="5109" max="5109" width="40" style="327" customWidth="1"/>
    <col min="5110" max="5110" width="17" style="327" customWidth="1"/>
    <col min="5111" max="5111" width="19.28515625" style="327" customWidth="1"/>
    <col min="5112" max="5112" width="18.140625" style="327" customWidth="1"/>
    <col min="5113" max="5113" width="19.28515625" style="327" customWidth="1"/>
    <col min="5114" max="5114" width="15.7109375" style="327" customWidth="1"/>
    <col min="5115" max="5363" width="9.140625" style="327"/>
    <col min="5364" max="5364" width="35.85546875" style="327" customWidth="1"/>
    <col min="5365" max="5365" width="40" style="327" customWidth="1"/>
    <col min="5366" max="5366" width="17" style="327" customWidth="1"/>
    <col min="5367" max="5367" width="19.28515625" style="327" customWidth="1"/>
    <col min="5368" max="5368" width="18.140625" style="327" customWidth="1"/>
    <col min="5369" max="5369" width="19.28515625" style="327" customWidth="1"/>
    <col min="5370" max="5370" width="15.7109375" style="327" customWidth="1"/>
    <col min="5371" max="5619" width="9.140625" style="327"/>
    <col min="5620" max="5620" width="35.85546875" style="327" customWidth="1"/>
    <col min="5621" max="5621" width="40" style="327" customWidth="1"/>
    <col min="5622" max="5622" width="17" style="327" customWidth="1"/>
    <col min="5623" max="5623" width="19.28515625" style="327" customWidth="1"/>
    <col min="5624" max="5624" width="18.140625" style="327" customWidth="1"/>
    <col min="5625" max="5625" width="19.28515625" style="327" customWidth="1"/>
    <col min="5626" max="5626" width="15.7109375" style="327" customWidth="1"/>
    <col min="5627" max="5875" width="9.140625" style="327"/>
    <col min="5876" max="5876" width="35.85546875" style="327" customWidth="1"/>
    <col min="5877" max="5877" width="40" style="327" customWidth="1"/>
    <col min="5878" max="5878" width="17" style="327" customWidth="1"/>
    <col min="5879" max="5879" width="19.28515625" style="327" customWidth="1"/>
    <col min="5880" max="5880" width="18.140625" style="327" customWidth="1"/>
    <col min="5881" max="5881" width="19.28515625" style="327" customWidth="1"/>
    <col min="5882" max="5882" width="15.7109375" style="327" customWidth="1"/>
    <col min="5883" max="6131" width="9.140625" style="327"/>
    <col min="6132" max="6132" width="35.85546875" style="327" customWidth="1"/>
    <col min="6133" max="6133" width="40" style="327" customWidth="1"/>
    <col min="6134" max="6134" width="17" style="327" customWidth="1"/>
    <col min="6135" max="6135" width="19.28515625" style="327" customWidth="1"/>
    <col min="6136" max="6136" width="18.140625" style="327" customWidth="1"/>
    <col min="6137" max="6137" width="19.28515625" style="327" customWidth="1"/>
    <col min="6138" max="6138" width="15.7109375" style="327" customWidth="1"/>
    <col min="6139" max="6387" width="9.140625" style="327"/>
    <col min="6388" max="6388" width="35.85546875" style="327" customWidth="1"/>
    <col min="6389" max="6389" width="40" style="327" customWidth="1"/>
    <col min="6390" max="6390" width="17" style="327" customWidth="1"/>
    <col min="6391" max="6391" width="19.28515625" style="327" customWidth="1"/>
    <col min="6392" max="6392" width="18.140625" style="327" customWidth="1"/>
    <col min="6393" max="6393" width="19.28515625" style="327" customWidth="1"/>
    <col min="6394" max="6394" width="15.7109375" style="327" customWidth="1"/>
    <col min="6395" max="6643" width="9.140625" style="327"/>
    <col min="6644" max="6644" width="35.85546875" style="327" customWidth="1"/>
    <col min="6645" max="6645" width="40" style="327" customWidth="1"/>
    <col min="6646" max="6646" width="17" style="327" customWidth="1"/>
    <col min="6647" max="6647" width="19.28515625" style="327" customWidth="1"/>
    <col min="6648" max="6648" width="18.140625" style="327" customWidth="1"/>
    <col min="6649" max="6649" width="19.28515625" style="327" customWidth="1"/>
    <col min="6650" max="6650" width="15.7109375" style="327" customWidth="1"/>
    <col min="6651" max="6899" width="9.140625" style="327"/>
    <col min="6900" max="6900" width="35.85546875" style="327" customWidth="1"/>
    <col min="6901" max="6901" width="40" style="327" customWidth="1"/>
    <col min="6902" max="6902" width="17" style="327" customWidth="1"/>
    <col min="6903" max="6903" width="19.28515625" style="327" customWidth="1"/>
    <col min="6904" max="6904" width="18.140625" style="327" customWidth="1"/>
    <col min="6905" max="6905" width="19.28515625" style="327" customWidth="1"/>
    <col min="6906" max="6906" width="15.7109375" style="327" customWidth="1"/>
    <col min="6907" max="7155" width="9.140625" style="327"/>
    <col min="7156" max="7156" width="35.85546875" style="327" customWidth="1"/>
    <col min="7157" max="7157" width="40" style="327" customWidth="1"/>
    <col min="7158" max="7158" width="17" style="327" customWidth="1"/>
    <col min="7159" max="7159" width="19.28515625" style="327" customWidth="1"/>
    <col min="7160" max="7160" width="18.140625" style="327" customWidth="1"/>
    <col min="7161" max="7161" width="19.28515625" style="327" customWidth="1"/>
    <col min="7162" max="7162" width="15.7109375" style="327" customWidth="1"/>
    <col min="7163" max="7411" width="9.140625" style="327"/>
    <col min="7412" max="7412" width="35.85546875" style="327" customWidth="1"/>
    <col min="7413" max="7413" width="40" style="327" customWidth="1"/>
    <col min="7414" max="7414" width="17" style="327" customWidth="1"/>
    <col min="7415" max="7415" width="19.28515625" style="327" customWidth="1"/>
    <col min="7416" max="7416" width="18.140625" style="327" customWidth="1"/>
    <col min="7417" max="7417" width="19.28515625" style="327" customWidth="1"/>
    <col min="7418" max="7418" width="15.7109375" style="327" customWidth="1"/>
    <col min="7419" max="7667" width="9.140625" style="327"/>
    <col min="7668" max="7668" width="35.85546875" style="327" customWidth="1"/>
    <col min="7669" max="7669" width="40" style="327" customWidth="1"/>
    <col min="7670" max="7670" width="17" style="327" customWidth="1"/>
    <col min="7671" max="7671" width="19.28515625" style="327" customWidth="1"/>
    <col min="7672" max="7672" width="18.140625" style="327" customWidth="1"/>
    <col min="7673" max="7673" width="19.28515625" style="327" customWidth="1"/>
    <col min="7674" max="7674" width="15.7109375" style="327" customWidth="1"/>
    <col min="7675" max="7923" width="9.140625" style="327"/>
    <col min="7924" max="7924" width="35.85546875" style="327" customWidth="1"/>
    <col min="7925" max="7925" width="40" style="327" customWidth="1"/>
    <col min="7926" max="7926" width="17" style="327" customWidth="1"/>
    <col min="7927" max="7927" width="19.28515625" style="327" customWidth="1"/>
    <col min="7928" max="7928" width="18.140625" style="327" customWidth="1"/>
    <col min="7929" max="7929" width="19.28515625" style="327" customWidth="1"/>
    <col min="7930" max="7930" width="15.7109375" style="327" customWidth="1"/>
    <col min="7931" max="8179" width="9.140625" style="327"/>
    <col min="8180" max="8180" width="35.85546875" style="327" customWidth="1"/>
    <col min="8181" max="8181" width="40" style="327" customWidth="1"/>
    <col min="8182" max="8182" width="17" style="327" customWidth="1"/>
    <col min="8183" max="8183" width="19.28515625" style="327" customWidth="1"/>
    <col min="8184" max="8184" width="18.140625" style="327" customWidth="1"/>
    <col min="8185" max="8185" width="19.28515625" style="327" customWidth="1"/>
    <col min="8186" max="8186" width="15.7109375" style="327" customWidth="1"/>
    <col min="8187" max="8435" width="9.140625" style="327"/>
    <col min="8436" max="8436" width="35.85546875" style="327" customWidth="1"/>
    <col min="8437" max="8437" width="40" style="327" customWidth="1"/>
    <col min="8438" max="8438" width="17" style="327" customWidth="1"/>
    <col min="8439" max="8439" width="19.28515625" style="327" customWidth="1"/>
    <col min="8440" max="8440" width="18.140625" style="327" customWidth="1"/>
    <col min="8441" max="8441" width="19.28515625" style="327" customWidth="1"/>
    <col min="8442" max="8442" width="15.7109375" style="327" customWidth="1"/>
    <col min="8443" max="8691" width="9.140625" style="327"/>
    <col min="8692" max="8692" width="35.85546875" style="327" customWidth="1"/>
    <col min="8693" max="8693" width="40" style="327" customWidth="1"/>
    <col min="8694" max="8694" width="17" style="327" customWidth="1"/>
    <col min="8695" max="8695" width="19.28515625" style="327" customWidth="1"/>
    <col min="8696" max="8696" width="18.140625" style="327" customWidth="1"/>
    <col min="8697" max="8697" width="19.28515625" style="327" customWidth="1"/>
    <col min="8698" max="8698" width="15.7109375" style="327" customWidth="1"/>
    <col min="8699" max="8947" width="9.140625" style="327"/>
    <col min="8948" max="8948" width="35.85546875" style="327" customWidth="1"/>
    <col min="8949" max="8949" width="40" style="327" customWidth="1"/>
    <col min="8950" max="8950" width="17" style="327" customWidth="1"/>
    <col min="8951" max="8951" width="19.28515625" style="327" customWidth="1"/>
    <col min="8952" max="8952" width="18.140625" style="327" customWidth="1"/>
    <col min="8953" max="8953" width="19.28515625" style="327" customWidth="1"/>
    <col min="8954" max="8954" width="15.7109375" style="327" customWidth="1"/>
    <col min="8955" max="9203" width="9.140625" style="327"/>
    <col min="9204" max="9204" width="35.85546875" style="327" customWidth="1"/>
    <col min="9205" max="9205" width="40" style="327" customWidth="1"/>
    <col min="9206" max="9206" width="17" style="327" customWidth="1"/>
    <col min="9207" max="9207" width="19.28515625" style="327" customWidth="1"/>
    <col min="9208" max="9208" width="18.140625" style="327" customWidth="1"/>
    <col min="9209" max="9209" width="19.28515625" style="327" customWidth="1"/>
    <col min="9210" max="9210" width="15.7109375" style="327" customWidth="1"/>
    <col min="9211" max="9459" width="9.140625" style="327"/>
    <col min="9460" max="9460" width="35.85546875" style="327" customWidth="1"/>
    <col min="9461" max="9461" width="40" style="327" customWidth="1"/>
    <col min="9462" max="9462" width="17" style="327" customWidth="1"/>
    <col min="9463" max="9463" width="19.28515625" style="327" customWidth="1"/>
    <col min="9464" max="9464" width="18.140625" style="327" customWidth="1"/>
    <col min="9465" max="9465" width="19.28515625" style="327" customWidth="1"/>
    <col min="9466" max="9466" width="15.7109375" style="327" customWidth="1"/>
    <col min="9467" max="9715" width="9.140625" style="327"/>
    <col min="9716" max="9716" width="35.85546875" style="327" customWidth="1"/>
    <col min="9717" max="9717" width="40" style="327" customWidth="1"/>
    <col min="9718" max="9718" width="17" style="327" customWidth="1"/>
    <col min="9719" max="9719" width="19.28515625" style="327" customWidth="1"/>
    <col min="9720" max="9720" width="18.140625" style="327" customWidth="1"/>
    <col min="9721" max="9721" width="19.28515625" style="327" customWidth="1"/>
    <col min="9722" max="9722" width="15.7109375" style="327" customWidth="1"/>
    <col min="9723" max="9971" width="9.140625" style="327"/>
    <col min="9972" max="9972" width="35.85546875" style="327" customWidth="1"/>
    <col min="9973" max="9973" width="40" style="327" customWidth="1"/>
    <col min="9974" max="9974" width="17" style="327" customWidth="1"/>
    <col min="9975" max="9975" width="19.28515625" style="327" customWidth="1"/>
    <col min="9976" max="9976" width="18.140625" style="327" customWidth="1"/>
    <col min="9977" max="9977" width="19.28515625" style="327" customWidth="1"/>
    <col min="9978" max="9978" width="15.7109375" style="327" customWidth="1"/>
    <col min="9979" max="10227" width="9.140625" style="327"/>
    <col min="10228" max="10228" width="35.85546875" style="327" customWidth="1"/>
    <col min="10229" max="10229" width="40" style="327" customWidth="1"/>
    <col min="10230" max="10230" width="17" style="327" customWidth="1"/>
    <col min="10231" max="10231" width="19.28515625" style="327" customWidth="1"/>
    <col min="10232" max="10232" width="18.140625" style="327" customWidth="1"/>
    <col min="10233" max="10233" width="19.28515625" style="327" customWidth="1"/>
    <col min="10234" max="10234" width="15.7109375" style="327" customWidth="1"/>
    <col min="10235" max="10483" width="9.140625" style="327"/>
    <col min="10484" max="10484" width="35.85546875" style="327" customWidth="1"/>
    <col min="10485" max="10485" width="40" style="327" customWidth="1"/>
    <col min="10486" max="10486" width="17" style="327" customWidth="1"/>
    <col min="10487" max="10487" width="19.28515625" style="327" customWidth="1"/>
    <col min="10488" max="10488" width="18.140625" style="327" customWidth="1"/>
    <col min="10489" max="10489" width="19.28515625" style="327" customWidth="1"/>
    <col min="10490" max="10490" width="15.7109375" style="327" customWidth="1"/>
    <col min="10491" max="10739" width="9.140625" style="327"/>
    <col min="10740" max="10740" width="35.85546875" style="327" customWidth="1"/>
    <col min="10741" max="10741" width="40" style="327" customWidth="1"/>
    <col min="10742" max="10742" width="17" style="327" customWidth="1"/>
    <col min="10743" max="10743" width="19.28515625" style="327" customWidth="1"/>
    <col min="10744" max="10744" width="18.140625" style="327" customWidth="1"/>
    <col min="10745" max="10745" width="19.28515625" style="327" customWidth="1"/>
    <col min="10746" max="10746" width="15.7109375" style="327" customWidth="1"/>
    <col min="10747" max="10995" width="9.140625" style="327"/>
    <col min="10996" max="10996" width="35.85546875" style="327" customWidth="1"/>
    <col min="10997" max="10997" width="40" style="327" customWidth="1"/>
    <col min="10998" max="10998" width="17" style="327" customWidth="1"/>
    <col min="10999" max="10999" width="19.28515625" style="327" customWidth="1"/>
    <col min="11000" max="11000" width="18.140625" style="327" customWidth="1"/>
    <col min="11001" max="11001" width="19.28515625" style="327" customWidth="1"/>
    <col min="11002" max="11002" width="15.7109375" style="327" customWidth="1"/>
    <col min="11003" max="11251" width="9.140625" style="327"/>
    <col min="11252" max="11252" width="35.85546875" style="327" customWidth="1"/>
    <col min="11253" max="11253" width="40" style="327" customWidth="1"/>
    <col min="11254" max="11254" width="17" style="327" customWidth="1"/>
    <col min="11255" max="11255" width="19.28515625" style="327" customWidth="1"/>
    <col min="11256" max="11256" width="18.140625" style="327" customWidth="1"/>
    <col min="11257" max="11257" width="19.28515625" style="327" customWidth="1"/>
    <col min="11258" max="11258" width="15.7109375" style="327" customWidth="1"/>
    <col min="11259" max="11507" width="9.140625" style="327"/>
    <col min="11508" max="11508" width="35.85546875" style="327" customWidth="1"/>
    <col min="11509" max="11509" width="40" style="327" customWidth="1"/>
    <col min="11510" max="11510" width="17" style="327" customWidth="1"/>
    <col min="11511" max="11511" width="19.28515625" style="327" customWidth="1"/>
    <col min="11512" max="11512" width="18.140625" style="327" customWidth="1"/>
    <col min="11513" max="11513" width="19.28515625" style="327" customWidth="1"/>
    <col min="11514" max="11514" width="15.7109375" style="327" customWidth="1"/>
    <col min="11515" max="11763" width="9.140625" style="327"/>
    <col min="11764" max="11764" width="35.85546875" style="327" customWidth="1"/>
    <col min="11765" max="11765" width="40" style="327" customWidth="1"/>
    <col min="11766" max="11766" width="17" style="327" customWidth="1"/>
    <col min="11767" max="11767" width="19.28515625" style="327" customWidth="1"/>
    <col min="11768" max="11768" width="18.140625" style="327" customWidth="1"/>
    <col min="11769" max="11769" width="19.28515625" style="327" customWidth="1"/>
    <col min="11770" max="11770" width="15.7109375" style="327" customWidth="1"/>
    <col min="11771" max="12019" width="9.140625" style="327"/>
    <col min="12020" max="12020" width="35.85546875" style="327" customWidth="1"/>
    <col min="12021" max="12021" width="40" style="327" customWidth="1"/>
    <col min="12022" max="12022" width="17" style="327" customWidth="1"/>
    <col min="12023" max="12023" width="19.28515625" style="327" customWidth="1"/>
    <col min="12024" max="12024" width="18.140625" style="327" customWidth="1"/>
    <col min="12025" max="12025" width="19.28515625" style="327" customWidth="1"/>
    <col min="12026" max="12026" width="15.7109375" style="327" customWidth="1"/>
    <col min="12027" max="12275" width="9.140625" style="327"/>
    <col min="12276" max="12276" width="35.85546875" style="327" customWidth="1"/>
    <col min="12277" max="12277" width="40" style="327" customWidth="1"/>
    <col min="12278" max="12278" width="17" style="327" customWidth="1"/>
    <col min="12279" max="12279" width="19.28515625" style="327" customWidth="1"/>
    <col min="12280" max="12280" width="18.140625" style="327" customWidth="1"/>
    <col min="12281" max="12281" width="19.28515625" style="327" customWidth="1"/>
    <col min="12282" max="12282" width="15.7109375" style="327" customWidth="1"/>
    <col min="12283" max="12531" width="9.140625" style="327"/>
    <col min="12532" max="12532" width="35.85546875" style="327" customWidth="1"/>
    <col min="12533" max="12533" width="40" style="327" customWidth="1"/>
    <col min="12534" max="12534" width="17" style="327" customWidth="1"/>
    <col min="12535" max="12535" width="19.28515625" style="327" customWidth="1"/>
    <col min="12536" max="12536" width="18.140625" style="327" customWidth="1"/>
    <col min="12537" max="12537" width="19.28515625" style="327" customWidth="1"/>
    <col min="12538" max="12538" width="15.7109375" style="327" customWidth="1"/>
    <col min="12539" max="12787" width="9.140625" style="327"/>
    <col min="12788" max="12788" width="35.85546875" style="327" customWidth="1"/>
    <col min="12789" max="12789" width="40" style="327" customWidth="1"/>
    <col min="12790" max="12790" width="17" style="327" customWidth="1"/>
    <col min="12791" max="12791" width="19.28515625" style="327" customWidth="1"/>
    <col min="12792" max="12792" width="18.140625" style="327" customWidth="1"/>
    <col min="12793" max="12793" width="19.28515625" style="327" customWidth="1"/>
    <col min="12794" max="12794" width="15.7109375" style="327" customWidth="1"/>
    <col min="12795" max="13043" width="9.140625" style="327"/>
    <col min="13044" max="13044" width="35.85546875" style="327" customWidth="1"/>
    <col min="13045" max="13045" width="40" style="327" customWidth="1"/>
    <col min="13046" max="13046" width="17" style="327" customWidth="1"/>
    <col min="13047" max="13047" width="19.28515625" style="327" customWidth="1"/>
    <col min="13048" max="13048" width="18.140625" style="327" customWidth="1"/>
    <col min="13049" max="13049" width="19.28515625" style="327" customWidth="1"/>
    <col min="13050" max="13050" width="15.7109375" style="327" customWidth="1"/>
    <col min="13051" max="13299" width="9.140625" style="327"/>
    <col min="13300" max="13300" width="35.85546875" style="327" customWidth="1"/>
    <col min="13301" max="13301" width="40" style="327" customWidth="1"/>
    <col min="13302" max="13302" width="17" style="327" customWidth="1"/>
    <col min="13303" max="13303" width="19.28515625" style="327" customWidth="1"/>
    <col min="13304" max="13304" width="18.140625" style="327" customWidth="1"/>
    <col min="13305" max="13305" width="19.28515625" style="327" customWidth="1"/>
    <col min="13306" max="13306" width="15.7109375" style="327" customWidth="1"/>
    <col min="13307" max="13555" width="9.140625" style="327"/>
    <col min="13556" max="13556" width="35.85546875" style="327" customWidth="1"/>
    <col min="13557" max="13557" width="40" style="327" customWidth="1"/>
    <col min="13558" max="13558" width="17" style="327" customWidth="1"/>
    <col min="13559" max="13559" width="19.28515625" style="327" customWidth="1"/>
    <col min="13560" max="13560" width="18.140625" style="327" customWidth="1"/>
    <col min="13561" max="13561" width="19.28515625" style="327" customWidth="1"/>
    <col min="13562" max="13562" width="15.7109375" style="327" customWidth="1"/>
    <col min="13563" max="13811" width="9.140625" style="327"/>
    <col min="13812" max="13812" width="35.85546875" style="327" customWidth="1"/>
    <col min="13813" max="13813" width="40" style="327" customWidth="1"/>
    <col min="13814" max="13814" width="17" style="327" customWidth="1"/>
    <col min="13815" max="13815" width="19.28515625" style="327" customWidth="1"/>
    <col min="13816" max="13816" width="18.140625" style="327" customWidth="1"/>
    <col min="13817" max="13817" width="19.28515625" style="327" customWidth="1"/>
    <col min="13818" max="13818" width="15.7109375" style="327" customWidth="1"/>
    <col min="13819" max="14067" width="9.140625" style="327"/>
    <col min="14068" max="14068" width="35.85546875" style="327" customWidth="1"/>
    <col min="14069" max="14069" width="40" style="327" customWidth="1"/>
    <col min="14070" max="14070" width="17" style="327" customWidth="1"/>
    <col min="14071" max="14071" width="19.28515625" style="327" customWidth="1"/>
    <col min="14072" max="14072" width="18.140625" style="327" customWidth="1"/>
    <col min="14073" max="14073" width="19.28515625" style="327" customWidth="1"/>
    <col min="14074" max="14074" width="15.7109375" style="327" customWidth="1"/>
    <col min="14075" max="14323" width="9.140625" style="327"/>
    <col min="14324" max="14324" width="35.85546875" style="327" customWidth="1"/>
    <col min="14325" max="14325" width="40" style="327" customWidth="1"/>
    <col min="14326" max="14326" width="17" style="327" customWidth="1"/>
    <col min="14327" max="14327" width="19.28515625" style="327" customWidth="1"/>
    <col min="14328" max="14328" width="18.140625" style="327" customWidth="1"/>
    <col min="14329" max="14329" width="19.28515625" style="327" customWidth="1"/>
    <col min="14330" max="14330" width="15.7109375" style="327" customWidth="1"/>
    <col min="14331" max="14579" width="9.140625" style="327"/>
    <col min="14580" max="14580" width="35.85546875" style="327" customWidth="1"/>
    <col min="14581" max="14581" width="40" style="327" customWidth="1"/>
    <col min="14582" max="14582" width="17" style="327" customWidth="1"/>
    <col min="14583" max="14583" width="19.28515625" style="327" customWidth="1"/>
    <col min="14584" max="14584" width="18.140625" style="327" customWidth="1"/>
    <col min="14585" max="14585" width="19.28515625" style="327" customWidth="1"/>
    <col min="14586" max="14586" width="15.7109375" style="327" customWidth="1"/>
    <col min="14587" max="14835" width="9.140625" style="327"/>
    <col min="14836" max="14836" width="35.85546875" style="327" customWidth="1"/>
    <col min="14837" max="14837" width="40" style="327" customWidth="1"/>
    <col min="14838" max="14838" width="17" style="327" customWidth="1"/>
    <col min="14839" max="14839" width="19.28515625" style="327" customWidth="1"/>
    <col min="14840" max="14840" width="18.140625" style="327" customWidth="1"/>
    <col min="14841" max="14841" width="19.28515625" style="327" customWidth="1"/>
    <col min="14842" max="14842" width="15.7109375" style="327" customWidth="1"/>
    <col min="14843" max="15091" width="9.140625" style="327"/>
    <col min="15092" max="15092" width="35.85546875" style="327" customWidth="1"/>
    <col min="15093" max="15093" width="40" style="327" customWidth="1"/>
    <col min="15094" max="15094" width="17" style="327" customWidth="1"/>
    <col min="15095" max="15095" width="19.28515625" style="327" customWidth="1"/>
    <col min="15096" max="15096" width="18.140625" style="327" customWidth="1"/>
    <col min="15097" max="15097" width="19.28515625" style="327" customWidth="1"/>
    <col min="15098" max="15098" width="15.7109375" style="327" customWidth="1"/>
    <col min="15099" max="15347" width="9.140625" style="327"/>
    <col min="15348" max="15348" width="35.85546875" style="327" customWidth="1"/>
    <col min="15349" max="15349" width="40" style="327" customWidth="1"/>
    <col min="15350" max="15350" width="17" style="327" customWidth="1"/>
    <col min="15351" max="15351" width="19.28515625" style="327" customWidth="1"/>
    <col min="15352" max="15352" width="18.140625" style="327" customWidth="1"/>
    <col min="15353" max="15353" width="19.28515625" style="327" customWidth="1"/>
    <col min="15354" max="15354" width="15.7109375" style="327" customWidth="1"/>
    <col min="15355" max="15603" width="9.140625" style="327"/>
    <col min="15604" max="15604" width="35.85546875" style="327" customWidth="1"/>
    <col min="15605" max="15605" width="40" style="327" customWidth="1"/>
    <col min="15606" max="15606" width="17" style="327" customWidth="1"/>
    <col min="15607" max="15607" width="19.28515625" style="327" customWidth="1"/>
    <col min="15608" max="15608" width="18.140625" style="327" customWidth="1"/>
    <col min="15609" max="15609" width="19.28515625" style="327" customWidth="1"/>
    <col min="15610" max="15610" width="15.7109375" style="327" customWidth="1"/>
    <col min="15611" max="15859" width="9.140625" style="327"/>
    <col min="15860" max="15860" width="35.85546875" style="327" customWidth="1"/>
    <col min="15861" max="15861" width="40" style="327" customWidth="1"/>
    <col min="15862" max="15862" width="17" style="327" customWidth="1"/>
    <col min="15863" max="15863" width="19.28515625" style="327" customWidth="1"/>
    <col min="15864" max="15864" width="18.140625" style="327" customWidth="1"/>
    <col min="15865" max="15865" width="19.28515625" style="327" customWidth="1"/>
    <col min="15866" max="15866" width="15.7109375" style="327" customWidth="1"/>
    <col min="15867" max="16115" width="9.140625" style="327"/>
    <col min="16116" max="16116" width="35.85546875" style="327" customWidth="1"/>
    <col min="16117" max="16117" width="40" style="327" customWidth="1"/>
    <col min="16118" max="16118" width="17" style="327" customWidth="1"/>
    <col min="16119" max="16119" width="19.28515625" style="327" customWidth="1"/>
    <col min="16120" max="16120" width="18.140625" style="327" customWidth="1"/>
    <col min="16121" max="16121" width="19.28515625" style="327" customWidth="1"/>
    <col min="16122" max="16122" width="15.7109375" style="327" customWidth="1"/>
    <col min="16123" max="16384" width="9.140625" style="327"/>
  </cols>
  <sheetData>
    <row r="1" spans="1:9" x14ac:dyDescent="0.25">
      <c r="G1" s="352" t="s">
        <v>62</v>
      </c>
      <c r="H1" s="352"/>
      <c r="I1" s="352"/>
    </row>
    <row r="2" spans="1:9" x14ac:dyDescent="0.25">
      <c r="G2" s="352" t="s">
        <v>95</v>
      </c>
      <c r="H2" s="352"/>
      <c r="I2" s="352"/>
    </row>
    <row r="3" spans="1:9" x14ac:dyDescent="0.25">
      <c r="G3" s="353" t="s">
        <v>264</v>
      </c>
      <c r="H3" s="353"/>
      <c r="I3" s="353"/>
    </row>
    <row r="4" spans="1:9" ht="18" x14ac:dyDescent="0.25">
      <c r="A4" s="332" t="s">
        <v>0</v>
      </c>
      <c r="B4" s="332"/>
      <c r="C4" s="332"/>
      <c r="D4" s="332"/>
      <c r="E4" s="332"/>
      <c r="F4" s="332"/>
      <c r="G4" s="332"/>
      <c r="H4" s="332"/>
      <c r="I4" s="332"/>
    </row>
    <row r="5" spans="1:9" ht="16.5" thickBot="1" x14ac:dyDescent="0.3">
      <c r="A5" s="354" t="s">
        <v>58</v>
      </c>
      <c r="B5" s="354"/>
      <c r="C5" s="354"/>
      <c r="D5" s="354"/>
      <c r="E5" s="354"/>
      <c r="F5" s="354"/>
      <c r="G5" s="354"/>
      <c r="H5" s="354"/>
      <c r="I5" s="354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355">
        <v>150000</v>
      </c>
      <c r="E7" s="355"/>
      <c r="F7" s="355"/>
      <c r="G7" s="355"/>
      <c r="H7" s="355">
        <v>8000</v>
      </c>
      <c r="I7" s="355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355">
        <v>116000</v>
      </c>
      <c r="E8" s="355"/>
      <c r="F8" s="355"/>
      <c r="G8" s="355"/>
      <c r="H8" s="355">
        <v>8000</v>
      </c>
      <c r="I8" s="355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356">
        <v>114000</v>
      </c>
      <c r="E9" s="356"/>
      <c r="F9" s="356"/>
      <c r="G9" s="356"/>
      <c r="H9" s="357">
        <v>8000</v>
      </c>
      <c r="I9" s="355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357">
        <v>110000</v>
      </c>
      <c r="E10" s="357"/>
      <c r="F10" s="357"/>
      <c r="G10" s="357"/>
      <c r="H10" s="357">
        <v>8000</v>
      </c>
      <c r="I10" s="355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357">
        <v>100700</v>
      </c>
      <c r="E11" s="357"/>
      <c r="F11" s="357"/>
      <c r="G11" s="357"/>
      <c r="H11" s="357">
        <v>8000</v>
      </c>
      <c r="I11" s="355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357">
        <v>100700</v>
      </c>
      <c r="E12" s="357"/>
      <c r="F12" s="357"/>
      <c r="G12" s="357"/>
      <c r="H12" s="357">
        <v>8000</v>
      </c>
      <c r="I12" s="355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356">
        <v>109000</v>
      </c>
      <c r="E13" s="356"/>
      <c r="F13" s="356"/>
      <c r="G13" s="356"/>
      <c r="H13" s="357">
        <v>8000</v>
      </c>
      <c r="I13" s="355">
        <f t="shared" si="0"/>
        <v>117000</v>
      </c>
    </row>
    <row r="14" spans="1:9" ht="19.5" customHeight="1" x14ac:dyDescent="0.25">
      <c r="A14" s="23">
        <v>8</v>
      </c>
      <c r="B14" s="216" t="s">
        <v>15</v>
      </c>
      <c r="C14" s="23">
        <v>1</v>
      </c>
      <c r="D14" s="358">
        <v>97700</v>
      </c>
      <c r="E14" s="358"/>
      <c r="F14" s="358"/>
      <c r="G14" s="358"/>
      <c r="H14" s="358">
        <v>8000</v>
      </c>
      <c r="I14" s="359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357">
        <v>100700</v>
      </c>
      <c r="E15" s="357"/>
      <c r="F15" s="357"/>
      <c r="G15" s="357"/>
      <c r="H15" s="357">
        <v>8000</v>
      </c>
      <c r="I15" s="357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357">
        <v>52000</v>
      </c>
      <c r="E16" s="357"/>
      <c r="F16" s="357"/>
      <c r="G16" s="357"/>
      <c r="H16" s="357">
        <v>4000</v>
      </c>
      <c r="I16" s="357">
        <f t="shared" si="0"/>
        <v>56000</v>
      </c>
    </row>
    <row r="17" spans="1:9" ht="19.5" customHeight="1" thickBot="1" x14ac:dyDescent="0.3">
      <c r="A17" s="257"/>
      <c r="B17" s="20"/>
      <c r="C17" s="257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360"/>
      <c r="B18" s="361" t="s">
        <v>85</v>
      </c>
      <c r="C18" s="176">
        <f>SUM(C7:C16)</f>
        <v>9.5</v>
      </c>
      <c r="D18" s="362">
        <f>SUM(D7:D16)</f>
        <v>1050800</v>
      </c>
      <c r="E18" s="362"/>
      <c r="F18" s="362"/>
      <c r="G18" s="362"/>
      <c r="H18" s="362">
        <f>SUM(H7:H16)</f>
        <v>76000</v>
      </c>
      <c r="I18" s="362">
        <f>SUM(I7:I16)</f>
        <v>1108500</v>
      </c>
    </row>
    <row r="19" spans="1:9" s="19" customFormat="1" ht="22.5" customHeight="1" thickBot="1" x14ac:dyDescent="0.3">
      <c r="A19" s="360">
        <v>7</v>
      </c>
      <c r="B19" s="174" t="s">
        <v>49</v>
      </c>
      <c r="C19" s="363"/>
      <c r="D19" s="362">
        <f>E19*F19</f>
        <v>1035405</v>
      </c>
      <c r="E19" s="364">
        <v>133</v>
      </c>
      <c r="F19" s="176">
        <v>7785</v>
      </c>
      <c r="G19" s="176">
        <v>44100</v>
      </c>
      <c r="H19" s="362">
        <v>64000</v>
      </c>
      <c r="I19" s="362">
        <f>D19+H19+G19</f>
        <v>1143505</v>
      </c>
    </row>
    <row r="20" spans="1:9" s="19" customFormat="1" ht="24" customHeight="1" thickBot="1" x14ac:dyDescent="0.3">
      <c r="A20" s="360"/>
      <c r="B20" s="365" t="s">
        <v>87</v>
      </c>
      <c r="C20" s="175"/>
      <c r="D20" s="362">
        <f>D19+D18</f>
        <v>2086205</v>
      </c>
      <c r="E20" s="362">
        <f t="shared" ref="E20:I20" si="1">E19+E18</f>
        <v>133</v>
      </c>
      <c r="F20" s="362">
        <f t="shared" si="1"/>
        <v>7785</v>
      </c>
      <c r="G20" s="362">
        <f t="shared" si="1"/>
        <v>44100</v>
      </c>
      <c r="H20" s="362">
        <f t="shared" si="1"/>
        <v>140000</v>
      </c>
      <c r="I20" s="362">
        <f t="shared" si="1"/>
        <v>2252005</v>
      </c>
    </row>
    <row r="21" spans="1:9" s="12" customFormat="1" ht="23.25" customHeight="1" x14ac:dyDescent="0.25">
      <c r="A21" s="287" t="s">
        <v>184</v>
      </c>
      <c r="B21" s="366"/>
      <c r="C21" s="287"/>
      <c r="D21" s="287"/>
      <c r="E21" s="287"/>
      <c r="F21" s="287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67"/>
      <c r="F26" s="367"/>
      <c r="G26" s="367"/>
      <c r="H26" s="367"/>
      <c r="I26" s="367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11" t="s">
        <v>62</v>
      </c>
      <c r="F1" s="311"/>
      <c r="G1" s="311"/>
    </row>
    <row r="2" spans="1:7" x14ac:dyDescent="0.25">
      <c r="E2" s="311" t="s">
        <v>92</v>
      </c>
      <c r="F2" s="311"/>
      <c r="G2" s="311"/>
    </row>
    <row r="3" spans="1:7" x14ac:dyDescent="0.25">
      <c r="E3" s="300" t="s">
        <v>264</v>
      </c>
      <c r="F3" s="300"/>
      <c r="G3" s="300"/>
    </row>
    <row r="4" spans="1:7" ht="15" x14ac:dyDescent="0.25">
      <c r="A4" s="312" t="s">
        <v>0</v>
      </c>
      <c r="B4" s="312"/>
      <c r="C4" s="312"/>
      <c r="D4" s="312"/>
      <c r="E4" s="312"/>
      <c r="F4" s="312"/>
      <c r="G4" s="312"/>
    </row>
    <row r="5" spans="1:7" ht="16.5" thickBot="1" x14ac:dyDescent="0.3">
      <c r="A5" s="313" t="s">
        <v>63</v>
      </c>
      <c r="B5" s="313"/>
      <c r="C5" s="313"/>
      <c r="D5" s="313"/>
      <c r="E5" s="313"/>
      <c r="F5" s="313"/>
      <c r="G5" s="313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39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39" si="1">D8*C8</f>
        <v>110000</v>
      </c>
      <c r="F8" s="150">
        <f t="shared" ref="F8:F39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5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1</v>
      </c>
      <c r="D23" s="156">
        <v>109000</v>
      </c>
      <c r="E23" s="150">
        <f t="shared" si="1"/>
        <v>109000</v>
      </c>
      <c r="F23" s="150">
        <f t="shared" si="2"/>
        <v>8000</v>
      </c>
      <c r="G23" s="150">
        <f t="shared" si="0"/>
        <v>117000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4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109">
        <v>32</v>
      </c>
      <c r="B39" s="256" t="s">
        <v>262</v>
      </c>
      <c r="C39" s="108">
        <v>0.5</v>
      </c>
      <c r="D39" s="108">
        <v>109000</v>
      </c>
      <c r="E39" s="109">
        <f t="shared" si="1"/>
        <v>54500</v>
      </c>
      <c r="F39" s="109">
        <f t="shared" si="2"/>
        <v>4000</v>
      </c>
      <c r="G39" s="109">
        <f t="shared" si="0"/>
        <v>58500</v>
      </c>
    </row>
    <row r="40" spans="1:9" ht="24" customHeight="1" thickBot="1" x14ac:dyDescent="0.3">
      <c r="A40" s="162"/>
      <c r="B40" s="163" t="s">
        <v>16</v>
      </c>
      <c r="C40" s="163">
        <f>SUM(C7:C39)</f>
        <v>31.95</v>
      </c>
      <c r="D40" s="163">
        <f>SUM(D7:D39)</f>
        <v>3519000</v>
      </c>
      <c r="E40" s="163">
        <f>SUM(E7:E39)</f>
        <v>3385800</v>
      </c>
      <c r="F40" s="163">
        <f>SUM(F7:F39)</f>
        <v>255600</v>
      </c>
      <c r="G40" s="163">
        <f>SUM(G7:G39)</f>
        <v>3641400</v>
      </c>
      <c r="I40" s="153"/>
    </row>
    <row r="41" spans="1:9" s="12" customFormat="1" ht="30.75" customHeight="1" x14ac:dyDescent="0.25">
      <c r="A41" s="310" t="s">
        <v>188</v>
      </c>
      <c r="B41" s="310"/>
      <c r="C41" s="310"/>
      <c r="D41" s="310"/>
      <c r="E41" s="310"/>
      <c r="F41" s="310"/>
      <c r="G41" s="310"/>
    </row>
    <row r="42" spans="1:9" s="13" customFormat="1" x14ac:dyDescent="0.25">
      <c r="A42" s="164"/>
      <c r="B42" s="164" t="s">
        <v>93</v>
      </c>
      <c r="C42" s="165"/>
      <c r="D42" s="165"/>
      <c r="E42" s="165"/>
      <c r="F42" s="165"/>
      <c r="G42" s="165"/>
    </row>
    <row r="43" spans="1:9" s="12" customFormat="1" x14ac:dyDescent="0.25">
      <c r="A43" s="68" t="s">
        <v>23</v>
      </c>
      <c r="B43" s="68"/>
      <c r="C43" s="68"/>
      <c r="D43" s="68"/>
      <c r="E43" s="68"/>
      <c r="F43" s="68"/>
      <c r="G43" s="68"/>
    </row>
    <row r="44" spans="1:9" s="12" customFormat="1" x14ac:dyDescent="0.25">
      <c r="A44" s="52"/>
      <c r="B44" s="164" t="s">
        <v>94</v>
      </c>
    </row>
    <row r="45" spans="1:9" x14ac:dyDescent="0.25">
      <c r="A45" s="15"/>
      <c r="B45" s="15"/>
      <c r="C45" s="15"/>
      <c r="D45" s="15"/>
      <c r="E45" s="15"/>
      <c r="F45" s="15"/>
      <c r="G45" s="15"/>
    </row>
    <row r="46" spans="1:9" ht="15" x14ac:dyDescent="0.25">
      <c r="A46"/>
      <c r="B46"/>
      <c r="C46"/>
      <c r="D46"/>
      <c r="E46"/>
      <c r="F46"/>
      <c r="G46"/>
    </row>
    <row r="54" spans="6:6" x14ac:dyDescent="0.25">
      <c r="F54" s="18" t="s">
        <v>66</v>
      </c>
    </row>
  </sheetData>
  <mergeCells count="6">
    <mergeCell ref="A41:G41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topLeftCell="A13"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16384" width="9.140625" style="327"/>
  </cols>
  <sheetData>
    <row r="1" spans="1:9" x14ac:dyDescent="0.25">
      <c r="E1" s="311" t="s">
        <v>62</v>
      </c>
      <c r="F1" s="311"/>
      <c r="G1" s="311"/>
    </row>
    <row r="2" spans="1:9" x14ac:dyDescent="0.25">
      <c r="E2" s="311" t="s">
        <v>92</v>
      </c>
      <c r="F2" s="311"/>
      <c r="G2" s="311"/>
    </row>
    <row r="3" spans="1:9" x14ac:dyDescent="0.25">
      <c r="E3" s="353" t="s">
        <v>264</v>
      </c>
      <c r="F3" s="353"/>
      <c r="G3" s="353"/>
    </row>
    <row r="4" spans="1:9" ht="15" x14ac:dyDescent="0.25">
      <c r="A4" s="312" t="s">
        <v>122</v>
      </c>
      <c r="B4" s="312"/>
      <c r="C4" s="312"/>
      <c r="D4" s="312"/>
      <c r="E4" s="312"/>
      <c r="F4" s="312"/>
      <c r="G4" s="312"/>
    </row>
    <row r="5" spans="1:9" ht="16.5" thickBot="1" x14ac:dyDescent="0.3">
      <c r="A5" s="313" t="s">
        <v>223</v>
      </c>
      <c r="B5" s="313"/>
      <c r="C5" s="313"/>
      <c r="D5" s="313"/>
      <c r="E5" s="313"/>
      <c r="F5" s="313"/>
      <c r="G5" s="313"/>
    </row>
    <row r="6" spans="1:9" ht="110.25" x14ac:dyDescent="0.25">
      <c r="A6" s="368" t="s">
        <v>1</v>
      </c>
      <c r="B6" s="368" t="s">
        <v>18</v>
      </c>
      <c r="C6" s="368" t="s">
        <v>19</v>
      </c>
      <c r="D6" s="368" t="s">
        <v>20</v>
      </c>
      <c r="E6" s="368" t="s">
        <v>145</v>
      </c>
      <c r="F6" s="368" t="s">
        <v>5</v>
      </c>
      <c r="G6" s="368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6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s="327" t="s">
        <v>118</v>
      </c>
    </row>
    <row r="16" spans="1:9" ht="18.75" customHeight="1" x14ac:dyDescent="0.25">
      <c r="A16" s="132">
        <v>10</v>
      </c>
      <c r="B16" s="369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370">
        <f t="shared" si="2"/>
        <v>29250</v>
      </c>
    </row>
    <row r="17" spans="1:8" ht="18.75" customHeight="1" x14ac:dyDescent="0.25">
      <c r="A17" s="132">
        <v>11</v>
      </c>
      <c r="B17" s="369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370">
        <f t="shared" si="2"/>
        <v>58500</v>
      </c>
    </row>
    <row r="18" spans="1:8" ht="18.75" customHeight="1" x14ac:dyDescent="0.25">
      <c r="A18" s="132">
        <v>12</v>
      </c>
      <c r="B18" s="369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370">
        <f t="shared" si="2"/>
        <v>58500</v>
      </c>
    </row>
    <row r="19" spans="1:8" ht="18.75" customHeight="1" x14ac:dyDescent="0.25">
      <c r="A19" s="132">
        <v>13</v>
      </c>
      <c r="B19" s="369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370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371"/>
      <c r="B21" s="366" t="s">
        <v>180</v>
      </c>
      <c r="C21" s="366"/>
      <c r="D21" s="366"/>
      <c r="E21" s="366"/>
      <c r="F21" s="366"/>
      <c r="G21" s="366"/>
      <c r="H21" s="366"/>
    </row>
    <row r="22" spans="1:8" ht="21" customHeight="1" x14ac:dyDescent="0.25">
      <c r="A22" s="371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371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371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371"/>
      <c r="B25" s="111"/>
      <c r="C25" s="372"/>
      <c r="D25" s="372"/>
      <c r="E25" s="371"/>
      <c r="F25" s="371"/>
      <c r="G25" s="371"/>
    </row>
    <row r="26" spans="1:8" ht="21" customHeight="1" x14ac:dyDescent="0.25">
      <c r="A26" s="371"/>
      <c r="B26" s="111"/>
      <c r="C26" s="372"/>
      <c r="D26" s="372"/>
      <c r="E26" s="373"/>
      <c r="F26" s="373"/>
      <c r="G26" s="373"/>
    </row>
    <row r="27" spans="1:8" ht="21" customHeight="1" x14ac:dyDescent="0.25">
      <c r="A27" s="371"/>
      <c r="B27" s="111"/>
      <c r="C27" s="372"/>
      <c r="D27" s="372"/>
      <c r="E27" s="371"/>
      <c r="F27" s="371"/>
      <c r="G27" s="371"/>
    </row>
    <row r="28" spans="1:8" ht="21" customHeight="1" x14ac:dyDescent="0.25">
      <c r="A28" s="371"/>
      <c r="B28" s="111"/>
      <c r="C28" s="372"/>
      <c r="D28" s="372"/>
      <c r="E28" s="371"/>
      <c r="F28" s="371"/>
      <c r="G28" s="371"/>
    </row>
    <row r="29" spans="1:8" ht="21" customHeight="1" x14ac:dyDescent="0.25">
      <c r="A29" s="371"/>
      <c r="B29" s="111"/>
      <c r="C29" s="372"/>
      <c r="D29" s="372"/>
      <c r="E29" s="371"/>
      <c r="F29" s="371"/>
      <c r="G29" s="371"/>
    </row>
    <row r="30" spans="1:8" ht="21" customHeight="1" x14ac:dyDescent="0.25">
      <c r="A30" s="371"/>
      <c r="B30" s="111"/>
      <c r="C30" s="372"/>
      <c r="D30" s="372"/>
      <c r="E30" s="371"/>
      <c r="F30" s="371"/>
      <c r="G30" s="371"/>
    </row>
    <row r="31" spans="1:8" ht="21" customHeight="1" x14ac:dyDescent="0.25">
      <c r="A31" s="371"/>
      <c r="B31" s="114"/>
      <c r="C31" s="372"/>
      <c r="D31" s="372"/>
      <c r="E31" s="371"/>
      <c r="F31" s="372"/>
      <c r="G31" s="371"/>
    </row>
    <row r="32" spans="1:8" ht="21" customHeight="1" x14ac:dyDescent="0.25">
      <c r="A32" s="371"/>
      <c r="B32" s="111"/>
      <c r="C32" s="372"/>
      <c r="D32" s="372"/>
      <c r="E32" s="371"/>
      <c r="F32" s="371"/>
      <c r="G32" s="374"/>
    </row>
    <row r="33" spans="1:7" ht="21" customHeight="1" x14ac:dyDescent="0.25">
      <c r="A33" s="371"/>
      <c r="B33" s="111"/>
      <c r="C33" s="372"/>
      <c r="D33" s="372"/>
      <c r="E33" s="371"/>
      <c r="F33" s="371"/>
      <c r="G33" s="374"/>
    </row>
    <row r="34" spans="1:7" ht="21" customHeight="1" x14ac:dyDescent="0.25">
      <c r="A34" s="371"/>
      <c r="B34" s="111"/>
      <c r="C34" s="372"/>
      <c r="D34" s="372"/>
      <c r="E34" s="371"/>
      <c r="F34" s="371"/>
      <c r="G34" s="371"/>
    </row>
    <row r="35" spans="1:7" ht="24" customHeight="1" x14ac:dyDescent="0.25">
      <c r="A35" s="371"/>
      <c r="B35" s="375"/>
      <c r="C35" s="375"/>
      <c r="D35" s="375"/>
      <c r="E35" s="375"/>
      <c r="F35" s="375"/>
      <c r="G35" s="376"/>
    </row>
    <row r="36" spans="1:7" s="12" customFormat="1" ht="30.75" customHeight="1" x14ac:dyDescent="0.25">
      <c r="A36" s="377"/>
      <c r="B36" s="377"/>
      <c r="C36" s="377"/>
      <c r="D36" s="377"/>
      <c r="E36" s="377"/>
      <c r="F36" s="377"/>
      <c r="G36" s="377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 s="327"/>
      <c r="B41" s="327"/>
      <c r="C41" s="327"/>
      <c r="D41" s="327"/>
      <c r="E41" s="327"/>
      <c r="F41" s="327"/>
      <c r="G41" s="327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topLeftCell="A4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11" t="s">
        <v>62</v>
      </c>
      <c r="F1" s="311"/>
      <c r="G1" s="311"/>
      <c r="L1" s="193"/>
    </row>
    <row r="2" spans="1:12" x14ac:dyDescent="0.25">
      <c r="E2" s="311" t="s">
        <v>92</v>
      </c>
      <c r="F2" s="311"/>
      <c r="G2" s="311"/>
    </row>
    <row r="3" spans="1:12" x14ac:dyDescent="0.25">
      <c r="E3" s="300" t="s">
        <v>264</v>
      </c>
      <c r="F3" s="300"/>
      <c r="G3" s="300"/>
    </row>
    <row r="4" spans="1:12" ht="15" x14ac:dyDescent="0.25">
      <c r="A4" s="315" t="s">
        <v>122</v>
      </c>
      <c r="B4" s="315"/>
      <c r="C4" s="315"/>
      <c r="D4" s="315"/>
      <c r="E4" s="315"/>
      <c r="F4" s="315"/>
      <c r="G4" s="315"/>
    </row>
    <row r="5" spans="1:12" ht="16.5" thickBot="1" x14ac:dyDescent="0.3">
      <c r="A5" s="316" t="s">
        <v>224</v>
      </c>
      <c r="B5" s="316"/>
      <c r="C5" s="316"/>
      <c r="D5" s="316"/>
      <c r="E5" s="316"/>
      <c r="F5" s="316"/>
      <c r="G5" s="316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6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09" t="s">
        <v>188</v>
      </c>
      <c r="C18" s="309"/>
      <c r="D18" s="309"/>
      <c r="E18" s="309"/>
      <c r="F18" s="309"/>
      <c r="G18" s="309"/>
      <c r="H18" s="309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17"/>
      <c r="F23" s="317"/>
      <c r="G23" s="317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14"/>
      <c r="B33" s="314"/>
      <c r="C33" s="314"/>
      <c r="D33" s="314"/>
      <c r="E33" s="314"/>
      <c r="F33" s="314"/>
      <c r="G33" s="314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11" t="s">
        <v>62</v>
      </c>
      <c r="F1" s="311"/>
      <c r="G1" s="311"/>
    </row>
    <row r="2" spans="1:9" x14ac:dyDescent="0.25">
      <c r="E2" s="311" t="s">
        <v>92</v>
      </c>
      <c r="F2" s="311"/>
      <c r="G2" s="311"/>
    </row>
    <row r="3" spans="1:9" x14ac:dyDescent="0.25">
      <c r="E3" s="300" t="s">
        <v>264</v>
      </c>
      <c r="F3" s="300"/>
      <c r="G3" s="300"/>
    </row>
    <row r="4" spans="1:9" ht="15" x14ac:dyDescent="0.25">
      <c r="A4" s="315" t="s">
        <v>122</v>
      </c>
      <c r="B4" s="315"/>
      <c r="C4" s="315"/>
      <c r="D4" s="315"/>
      <c r="E4" s="315"/>
      <c r="F4" s="315"/>
      <c r="G4" s="315"/>
    </row>
    <row r="5" spans="1:9" ht="16.5" thickBot="1" x14ac:dyDescent="0.3">
      <c r="A5" s="316" t="s">
        <v>225</v>
      </c>
      <c r="B5" s="316"/>
      <c r="C5" s="316"/>
      <c r="D5" s="316"/>
      <c r="E5" s="316"/>
      <c r="F5" s="316"/>
      <c r="G5" s="316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6" t="s">
        <v>6</v>
      </c>
      <c r="H6" s="230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7">
        <f>E7+F7</f>
        <v>173000</v>
      </c>
      <c r="H7" s="230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7">
        <f t="shared" ref="G8:G33" si="1">E8+F8</f>
        <v>118000</v>
      </c>
      <c r="H8" s="230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7">
        <f t="shared" si="1"/>
        <v>58500</v>
      </c>
      <c r="H9" s="230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7">
        <f t="shared" si="1"/>
        <v>58500</v>
      </c>
      <c r="H10" s="230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8">
        <f t="shared" si="1"/>
        <v>117000</v>
      </c>
      <c r="H11" s="231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7">
        <f t="shared" si="1"/>
        <v>87750</v>
      </c>
      <c r="H12" s="230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7">
        <f t="shared" si="1"/>
        <v>65520.000000000007</v>
      </c>
      <c r="H13" s="230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7">
        <f t="shared" si="1"/>
        <v>65520.000000000007</v>
      </c>
      <c r="H14" s="230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7">
        <f t="shared" si="1"/>
        <v>65520.000000000007</v>
      </c>
      <c r="H15" s="230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7">
        <f t="shared" si="1"/>
        <v>65520.000000000007</v>
      </c>
      <c r="H16" s="230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7">
        <f t="shared" si="1"/>
        <v>65520.000000000007</v>
      </c>
      <c r="H17" s="230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7">
        <f t="shared" si="1"/>
        <v>65520.000000000007</v>
      </c>
      <c r="H18" s="230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7">
        <f t="shared" si="1"/>
        <v>87750</v>
      </c>
      <c r="H19" s="230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7">
        <f t="shared" si="1"/>
        <v>58500</v>
      </c>
      <c r="H20" s="230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7">
        <f t="shared" si="1"/>
        <v>58500</v>
      </c>
      <c r="H21" s="230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7">
        <f t="shared" si="1"/>
        <v>58500</v>
      </c>
      <c r="H22" s="230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7">
        <f t="shared" si="1"/>
        <v>58500</v>
      </c>
      <c r="H23" s="230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7">
        <f t="shared" si="1"/>
        <v>58500</v>
      </c>
      <c r="H24" s="230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7">
        <f t="shared" si="1"/>
        <v>58500</v>
      </c>
      <c r="H25" s="230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7">
        <f t="shared" si="1"/>
        <v>117000</v>
      </c>
      <c r="H26" s="230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7">
        <f t="shared" si="1"/>
        <v>117000</v>
      </c>
      <c r="H27" s="230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7">
        <f t="shared" si="1"/>
        <v>58500</v>
      </c>
      <c r="H28" s="230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8">
        <f t="shared" si="1"/>
        <v>58500</v>
      </c>
      <c r="H29" s="231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7">
        <f t="shared" si="1"/>
        <v>58500</v>
      </c>
      <c r="H30" s="230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7">
        <f t="shared" si="1"/>
        <v>117000</v>
      </c>
      <c r="H31" s="230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7">
        <f t="shared" si="1"/>
        <v>117000</v>
      </c>
      <c r="H32" s="230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7">
        <f t="shared" si="1"/>
        <v>87750</v>
      </c>
      <c r="H33" s="230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9">
        <f t="shared" si="3"/>
        <v>2175870</v>
      </c>
      <c r="H34" s="207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317"/>
      <c r="F40" s="317"/>
      <c r="G40" s="317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14"/>
      <c r="B50" s="314"/>
      <c r="C50" s="314"/>
      <c r="D50" s="314"/>
      <c r="E50" s="314"/>
      <c r="F50" s="314"/>
      <c r="G50" s="314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11" t="s">
        <v>62</v>
      </c>
      <c r="F1" s="311"/>
      <c r="G1" s="311"/>
    </row>
    <row r="2" spans="1:8" x14ac:dyDescent="0.25">
      <c r="E2" s="311" t="s">
        <v>92</v>
      </c>
      <c r="F2" s="311"/>
      <c r="G2" s="311"/>
    </row>
    <row r="3" spans="1:8" x14ac:dyDescent="0.25">
      <c r="E3" s="300" t="s">
        <v>264</v>
      </c>
      <c r="F3" s="300"/>
      <c r="G3" s="300"/>
    </row>
    <row r="4" spans="1:8" ht="15" x14ac:dyDescent="0.25">
      <c r="A4" s="315" t="s">
        <v>122</v>
      </c>
      <c r="B4" s="315"/>
      <c r="C4" s="315"/>
      <c r="D4" s="315"/>
      <c r="E4" s="315"/>
      <c r="F4" s="315"/>
      <c r="G4" s="315"/>
    </row>
    <row r="5" spans="1:8" ht="16.5" thickBot="1" x14ac:dyDescent="0.3">
      <c r="A5" s="316" t="s">
        <v>226</v>
      </c>
      <c r="B5" s="316"/>
      <c r="C5" s="316"/>
      <c r="D5" s="316"/>
      <c r="E5" s="316"/>
      <c r="F5" s="316"/>
      <c r="G5" s="316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7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09" t="s">
        <v>188</v>
      </c>
      <c r="C36" s="309"/>
      <c r="D36" s="309"/>
      <c r="E36" s="309"/>
      <c r="F36" s="309"/>
      <c r="G36" s="309"/>
      <c r="H36" s="309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317"/>
      <c r="F41" s="317"/>
      <c r="G41" s="317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14"/>
      <c r="B51" s="314"/>
      <c r="C51" s="314"/>
      <c r="D51" s="314"/>
      <c r="E51" s="314"/>
      <c r="F51" s="314"/>
      <c r="G51" s="314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11" t="s">
        <v>62</v>
      </c>
      <c r="F1" s="311"/>
      <c r="G1" s="311"/>
    </row>
    <row r="2" spans="1:8" x14ac:dyDescent="0.25">
      <c r="A2" s="197"/>
      <c r="B2" s="197"/>
      <c r="C2" s="197"/>
      <c r="D2" s="197"/>
      <c r="E2" s="318" t="s">
        <v>92</v>
      </c>
      <c r="F2" s="318"/>
      <c r="G2" s="318"/>
      <c r="H2" s="146"/>
    </row>
    <row r="3" spans="1:8" x14ac:dyDescent="0.25">
      <c r="A3" s="197"/>
      <c r="B3" s="197"/>
      <c r="C3" s="197"/>
      <c r="D3" s="197"/>
      <c r="E3" s="319" t="s">
        <v>264</v>
      </c>
      <c r="F3" s="319"/>
      <c r="G3" s="319"/>
      <c r="H3" s="146"/>
    </row>
    <row r="4" spans="1:8" ht="15" x14ac:dyDescent="0.25">
      <c r="A4" s="320" t="s">
        <v>122</v>
      </c>
      <c r="B4" s="320"/>
      <c r="C4" s="320"/>
      <c r="D4" s="320"/>
      <c r="E4" s="320"/>
      <c r="F4" s="320"/>
      <c r="G4" s="320"/>
      <c r="H4" s="146"/>
    </row>
    <row r="5" spans="1:8" ht="16.5" thickBot="1" x14ac:dyDescent="0.3">
      <c r="A5" s="321" t="s">
        <v>227</v>
      </c>
      <c r="B5" s="321"/>
      <c r="C5" s="321"/>
      <c r="D5" s="321"/>
      <c r="E5" s="321"/>
      <c r="F5" s="321"/>
      <c r="G5" s="321"/>
      <c r="H5" s="146"/>
    </row>
    <row r="6" spans="1:8" ht="110.25" x14ac:dyDescent="0.25">
      <c r="A6" s="198" t="s">
        <v>1</v>
      </c>
      <c r="B6" s="198" t="s">
        <v>18</v>
      </c>
      <c r="C6" s="198" t="s">
        <v>19</v>
      </c>
      <c r="D6" s="198" t="s">
        <v>20</v>
      </c>
      <c r="E6" s="198" t="s">
        <v>163</v>
      </c>
      <c r="F6" s="198" t="s">
        <v>5</v>
      </c>
      <c r="G6" s="198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322" t="s">
        <v>188</v>
      </c>
      <c r="C25" s="322"/>
      <c r="D25" s="322"/>
      <c r="E25" s="322"/>
      <c r="F25" s="322"/>
      <c r="G25" s="322"/>
      <c r="H25" s="322"/>
    </row>
    <row r="26" spans="1:8" ht="21" customHeight="1" x14ac:dyDescent="0.25">
      <c r="A26" s="109"/>
      <c r="B26" s="199"/>
      <c r="C26" s="199" t="s">
        <v>93</v>
      </c>
      <c r="D26" s="199"/>
      <c r="E26" s="200"/>
      <c r="F26" s="200"/>
      <c r="G26" s="200"/>
      <c r="H26" s="200"/>
    </row>
    <row r="27" spans="1:8" ht="21" customHeight="1" x14ac:dyDescent="0.25">
      <c r="A27" s="109"/>
      <c r="B27" s="201" t="s">
        <v>23</v>
      </c>
      <c r="C27" s="201"/>
      <c r="D27" s="201"/>
      <c r="E27" s="201"/>
      <c r="F27" s="201"/>
      <c r="G27" s="201"/>
      <c r="H27" s="201"/>
    </row>
    <row r="28" spans="1:8" ht="21" customHeight="1" x14ac:dyDescent="0.25">
      <c r="A28" s="109"/>
      <c r="B28" s="202"/>
      <c r="C28" s="199" t="s">
        <v>94</v>
      </c>
      <c r="D28" s="199"/>
      <c r="E28" s="203"/>
      <c r="F28" s="203"/>
      <c r="G28" s="203"/>
      <c r="H28" s="203"/>
    </row>
    <row r="29" spans="1:8" ht="21" customHeight="1" x14ac:dyDescent="0.25">
      <c r="A29" s="109"/>
      <c r="B29" s="204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4"/>
      <c r="C30" s="108"/>
      <c r="D30" s="108"/>
      <c r="E30" s="317"/>
      <c r="F30" s="317"/>
      <c r="G30" s="317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14"/>
      <c r="B40" s="314"/>
      <c r="C40" s="314"/>
      <c r="D40" s="314"/>
      <c r="E40" s="314"/>
      <c r="F40" s="314"/>
      <c r="G40" s="314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11" t="s">
        <v>62</v>
      </c>
      <c r="F1" s="311"/>
      <c r="G1" s="311"/>
    </row>
    <row r="2" spans="1:9" x14ac:dyDescent="0.25">
      <c r="E2" s="311" t="s">
        <v>92</v>
      </c>
      <c r="F2" s="311"/>
      <c r="G2" s="311"/>
    </row>
    <row r="3" spans="1:9" x14ac:dyDescent="0.25">
      <c r="E3" s="300" t="s">
        <v>264</v>
      </c>
      <c r="F3" s="300"/>
      <c r="G3" s="300"/>
    </row>
    <row r="4" spans="1:9" ht="15" x14ac:dyDescent="0.25">
      <c r="A4" s="315" t="s">
        <v>122</v>
      </c>
      <c r="B4" s="315"/>
      <c r="C4" s="315"/>
      <c r="D4" s="315"/>
      <c r="E4" s="315"/>
      <c r="F4" s="315"/>
      <c r="G4" s="315"/>
    </row>
    <row r="5" spans="1:9" ht="16.5" thickBot="1" x14ac:dyDescent="0.3">
      <c r="A5" s="316" t="s">
        <v>228</v>
      </c>
      <c r="B5" s="316"/>
      <c r="C5" s="316"/>
      <c r="D5" s="316"/>
      <c r="E5" s="316"/>
      <c r="F5" s="316"/>
      <c r="G5" s="316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  <c r="H7">
        <v>82600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  <c r="H8">
        <v>41300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  <c r="H9">
        <v>20650</v>
      </c>
    </row>
    <row r="10" spans="1:9" ht="18.75" customHeight="1" x14ac:dyDescent="0.25">
      <c r="A10" s="81">
        <v>4</v>
      </c>
      <c r="B10" s="88" t="s">
        <v>36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  <c r="H10">
        <v>41300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  <c r="H14">
        <v>41300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H15">
        <v>41300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  <c r="H16">
        <v>20650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  <c r="H17">
        <v>20650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  <c r="H18">
        <v>20650</v>
      </c>
    </row>
    <row r="19" spans="1:8" ht="18.75" customHeight="1" x14ac:dyDescent="0.25">
      <c r="A19" s="81">
        <v>10</v>
      </c>
      <c r="B19" s="117" t="s">
        <v>29</v>
      </c>
      <c r="C19" s="83">
        <v>0.75</v>
      </c>
      <c r="D19" s="83">
        <v>109000</v>
      </c>
      <c r="E19" s="82">
        <f t="shared" si="0"/>
        <v>81750</v>
      </c>
      <c r="F19" s="81">
        <f t="shared" si="1"/>
        <v>6000</v>
      </c>
      <c r="G19" s="81">
        <f t="shared" si="2"/>
        <v>87750</v>
      </c>
      <c r="H19">
        <v>20650</v>
      </c>
    </row>
    <row r="20" spans="1:8" ht="18.75" customHeight="1" x14ac:dyDescent="0.25">
      <c r="A20" s="81">
        <v>11</v>
      </c>
      <c r="B20" s="119"/>
      <c r="C20" s="119">
        <f>SUM(C7:C19)</f>
        <v>7.75</v>
      </c>
      <c r="D20" s="119">
        <f>SUM(D7:D19)</f>
        <v>1456000</v>
      </c>
      <c r="E20" s="119">
        <f t="shared" ref="E20:H20" si="3">SUM(E7:E19)</f>
        <v>881250</v>
      </c>
      <c r="F20" s="119">
        <f t="shared" si="3"/>
        <v>62000</v>
      </c>
      <c r="G20" s="119">
        <f t="shared" si="3"/>
        <v>943250</v>
      </c>
      <c r="H20" s="119">
        <f t="shared" si="3"/>
        <v>598850</v>
      </c>
    </row>
    <row r="21" spans="1:8" ht="33" customHeight="1" x14ac:dyDescent="0.25">
      <c r="A21" s="107"/>
      <c r="B21" s="309" t="s">
        <v>188</v>
      </c>
      <c r="C21" s="309"/>
      <c r="D21" s="309"/>
      <c r="E21" s="309"/>
      <c r="F21" s="309"/>
      <c r="G21" s="309"/>
      <c r="H21" s="309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317"/>
      <c r="F26" s="317"/>
      <c r="G26" s="317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14"/>
      <c r="B36" s="314"/>
      <c r="C36" s="314"/>
      <c r="D36" s="314"/>
      <c r="E36" s="314"/>
      <c r="F36" s="314"/>
      <c r="G36" s="314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style="327" customWidth="1"/>
    <col min="9" max="9" width="9" style="327" bestFit="1" customWidth="1"/>
    <col min="10" max="16384" width="9.140625" style="327"/>
  </cols>
  <sheetData>
    <row r="1" spans="1:9" x14ac:dyDescent="0.25">
      <c r="E1" s="311" t="s">
        <v>62</v>
      </c>
      <c r="F1" s="311"/>
      <c r="G1" s="311"/>
    </row>
    <row r="2" spans="1:9" x14ac:dyDescent="0.25">
      <c r="E2" s="311" t="s">
        <v>92</v>
      </c>
      <c r="F2" s="311"/>
      <c r="G2" s="311"/>
    </row>
    <row r="3" spans="1:9" x14ac:dyDescent="0.25">
      <c r="E3" s="353" t="s">
        <v>264</v>
      </c>
      <c r="F3" s="353"/>
      <c r="G3" s="353"/>
    </row>
    <row r="4" spans="1:9" ht="15" x14ac:dyDescent="0.25">
      <c r="A4" s="312" t="s">
        <v>122</v>
      </c>
      <c r="B4" s="312"/>
      <c r="C4" s="312"/>
      <c r="D4" s="312"/>
      <c r="E4" s="312"/>
      <c r="F4" s="312"/>
      <c r="G4" s="312"/>
    </row>
    <row r="5" spans="1:9" ht="16.5" thickBot="1" x14ac:dyDescent="0.3">
      <c r="A5" s="313" t="s">
        <v>229</v>
      </c>
      <c r="B5" s="313"/>
      <c r="C5" s="313"/>
      <c r="D5" s="313"/>
      <c r="E5" s="313"/>
      <c r="F5" s="313"/>
      <c r="G5" s="313"/>
    </row>
    <row r="6" spans="1:9" ht="110.25" x14ac:dyDescent="0.25">
      <c r="A6" s="368" t="s">
        <v>1</v>
      </c>
      <c r="B6" s="368" t="s">
        <v>18</v>
      </c>
      <c r="C6" s="368" t="s">
        <v>19</v>
      </c>
      <c r="D6" s="368" t="s">
        <v>20</v>
      </c>
      <c r="E6" s="368" t="s">
        <v>168</v>
      </c>
      <c r="F6" s="368" t="s">
        <v>5</v>
      </c>
      <c r="G6" s="368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4" si="0">D8*C8</f>
        <v>115000</v>
      </c>
      <c r="F8" s="132">
        <f t="shared" ref="F8:F24" si="1">8000*C8</f>
        <v>8000</v>
      </c>
      <c r="G8" s="132">
        <f t="shared" ref="G8:G24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s="327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ht="18.75" customHeight="1" x14ac:dyDescent="0.25">
      <c r="A25" s="132"/>
      <c r="B25" s="119" t="s">
        <v>16</v>
      </c>
      <c r="C25" s="132">
        <f>SUM(C7:C24)</f>
        <v>16.25</v>
      </c>
      <c r="D25" s="119">
        <f>SUM(D7:D24)</f>
        <v>2019000</v>
      </c>
      <c r="E25" s="119">
        <f>SUM(E7:E24)</f>
        <v>1828250</v>
      </c>
      <c r="F25" s="119">
        <f>SUM(F7:F24)</f>
        <v>130000</v>
      </c>
      <c r="G25" s="119">
        <f>SUM(G7:G24)</f>
        <v>1958250</v>
      </c>
      <c r="H25" s="119"/>
    </row>
    <row r="26" spans="1:8" ht="33" customHeight="1" x14ac:dyDescent="0.25">
      <c r="A26" s="371"/>
      <c r="B26" s="366" t="s">
        <v>180</v>
      </c>
      <c r="C26" s="366"/>
      <c r="D26" s="366"/>
      <c r="E26" s="366"/>
      <c r="F26" s="366"/>
      <c r="G26" s="366"/>
      <c r="H26" s="366"/>
    </row>
    <row r="27" spans="1:8" ht="21" customHeight="1" x14ac:dyDescent="0.25">
      <c r="A27" s="371"/>
      <c r="B27" s="164"/>
      <c r="C27" s="164" t="s">
        <v>93</v>
      </c>
      <c r="D27" s="164"/>
      <c r="E27" s="165"/>
      <c r="F27" s="165"/>
      <c r="G27" s="165"/>
      <c r="H27" s="165"/>
    </row>
    <row r="28" spans="1:8" ht="21" customHeight="1" x14ac:dyDescent="0.25">
      <c r="A28" s="371"/>
      <c r="B28" s="68" t="s">
        <v>23</v>
      </c>
      <c r="C28" s="68"/>
      <c r="D28" s="68"/>
      <c r="E28" s="68"/>
      <c r="F28" s="68"/>
      <c r="G28" s="68"/>
      <c r="H28" s="68"/>
    </row>
    <row r="29" spans="1:8" ht="21" customHeight="1" x14ac:dyDescent="0.25">
      <c r="A29" s="371"/>
      <c r="B29" s="52"/>
      <c r="C29" s="164" t="s">
        <v>94</v>
      </c>
      <c r="D29" s="164"/>
      <c r="E29" s="12"/>
      <c r="F29" s="12"/>
      <c r="G29" s="12"/>
      <c r="H29" s="12"/>
    </row>
    <row r="30" spans="1:8" ht="21" customHeight="1" x14ac:dyDescent="0.25">
      <c r="A30" s="371"/>
      <c r="B30" s="111"/>
      <c r="C30" s="372"/>
      <c r="D30" s="372"/>
      <c r="E30" s="371"/>
      <c r="F30" s="371"/>
      <c r="G30" s="371"/>
    </row>
    <row r="31" spans="1:8" ht="21" customHeight="1" x14ac:dyDescent="0.25">
      <c r="A31" s="371"/>
      <c r="B31" s="111"/>
      <c r="C31" s="372"/>
      <c r="D31" s="372"/>
      <c r="E31" s="371"/>
      <c r="F31" s="371"/>
      <c r="G31" s="374"/>
    </row>
    <row r="32" spans="1:8" ht="21" customHeight="1" x14ac:dyDescent="0.25">
      <c r="A32" s="371"/>
      <c r="B32" s="111"/>
      <c r="C32" s="372"/>
      <c r="D32" s="372"/>
      <c r="E32" s="373"/>
      <c r="F32" s="373"/>
      <c r="G32" s="373"/>
    </row>
    <row r="33" spans="1:7" ht="21" customHeight="1" x14ac:dyDescent="0.25">
      <c r="A33" s="371"/>
      <c r="B33" s="111"/>
      <c r="C33" s="372"/>
      <c r="D33" s="372"/>
      <c r="E33" s="371"/>
      <c r="F33" s="371"/>
      <c r="G33" s="371"/>
    </row>
    <row r="34" spans="1:7" ht="21" customHeight="1" x14ac:dyDescent="0.25">
      <c r="A34" s="371"/>
      <c r="B34" s="111"/>
      <c r="C34" s="372"/>
      <c r="D34" s="372"/>
      <c r="E34" s="371"/>
      <c r="F34" s="371"/>
      <c r="G34" s="371"/>
    </row>
    <row r="35" spans="1:7" ht="21" customHeight="1" x14ac:dyDescent="0.25">
      <c r="A35" s="371"/>
      <c r="B35" s="111"/>
      <c r="C35" s="372"/>
      <c r="D35" s="372"/>
      <c r="E35" s="371"/>
      <c r="F35" s="371"/>
      <c r="G35" s="371"/>
    </row>
    <row r="36" spans="1:7" ht="21" customHeight="1" x14ac:dyDescent="0.25">
      <c r="A36" s="371"/>
      <c r="B36" s="114"/>
      <c r="C36" s="372"/>
      <c r="D36" s="372"/>
      <c r="E36" s="371"/>
      <c r="F36" s="372"/>
      <c r="G36" s="371"/>
    </row>
    <row r="37" spans="1:7" ht="21" customHeight="1" x14ac:dyDescent="0.25">
      <c r="A37" s="371"/>
      <c r="B37" s="111"/>
      <c r="C37" s="372"/>
      <c r="D37" s="372"/>
      <c r="E37" s="371"/>
      <c r="F37" s="371"/>
      <c r="G37" s="374"/>
    </row>
    <row r="38" spans="1:7" ht="21" customHeight="1" x14ac:dyDescent="0.25">
      <c r="A38" s="371"/>
      <c r="B38" s="111"/>
      <c r="C38" s="372"/>
      <c r="D38" s="372"/>
      <c r="E38" s="371"/>
      <c r="F38" s="371"/>
      <c r="G38" s="374"/>
    </row>
    <row r="39" spans="1:7" ht="21" customHeight="1" x14ac:dyDescent="0.25">
      <c r="A39" s="371"/>
      <c r="B39" s="111"/>
      <c r="C39" s="372"/>
      <c r="D39" s="372"/>
      <c r="E39" s="371"/>
      <c r="F39" s="371"/>
      <c r="G39" s="371"/>
    </row>
    <row r="40" spans="1:7" ht="24" customHeight="1" x14ac:dyDescent="0.25">
      <c r="A40" s="371"/>
      <c r="B40" s="375"/>
      <c r="C40" s="375"/>
      <c r="D40" s="375"/>
      <c r="E40" s="375"/>
      <c r="F40" s="375"/>
      <c r="G40" s="376"/>
    </row>
    <row r="41" spans="1:7" s="12" customFormat="1" ht="30.75" customHeight="1" x14ac:dyDescent="0.25">
      <c r="A41" s="377"/>
      <c r="B41" s="377"/>
      <c r="C41" s="377"/>
      <c r="D41" s="377"/>
      <c r="E41" s="377"/>
      <c r="F41" s="377"/>
      <c r="G41" s="377"/>
    </row>
    <row r="42" spans="1:7" s="165" customFormat="1" x14ac:dyDescent="0.25">
      <c r="A42" s="164"/>
      <c r="B42" s="164"/>
    </row>
    <row r="43" spans="1:7" s="12" customFormat="1" x14ac:dyDescent="0.25"/>
    <row r="44" spans="1:7" s="12" customFormat="1" x14ac:dyDescent="0.25">
      <c r="A44" s="52"/>
      <c r="B44" s="164"/>
    </row>
    <row r="45" spans="1:7" x14ac:dyDescent="0.25">
      <c r="A45" s="15"/>
      <c r="B45" s="15"/>
      <c r="C45" s="15"/>
      <c r="D45" s="15"/>
      <c r="E45" s="15"/>
      <c r="F45" s="15"/>
      <c r="G45" s="15"/>
    </row>
    <row r="46" spans="1:7" ht="15" x14ac:dyDescent="0.25">
      <c r="A46" s="327"/>
      <c r="B46" s="327"/>
      <c r="C46" s="327"/>
      <c r="D46" s="327"/>
      <c r="E46" s="327"/>
      <c r="F46" s="327"/>
      <c r="G46" s="327"/>
    </row>
    <row r="54" spans="6:6" x14ac:dyDescent="0.25">
      <c r="F54" s="18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zoomScaleNormal="100" workbookViewId="0">
      <selection activeCell="C9" sqref="C9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274"/>
      <c r="G1" s="274"/>
    </row>
    <row r="2" spans="1:9" s="28" customFormat="1" ht="18.75" customHeight="1" x14ac:dyDescent="0.3">
      <c r="A2" s="29"/>
      <c r="B2" s="13"/>
      <c r="C2" s="59"/>
      <c r="D2" s="273" t="s">
        <v>92</v>
      </c>
      <c r="E2" s="273"/>
      <c r="F2" s="273"/>
      <c r="G2" s="273"/>
    </row>
    <row r="3" spans="1:9" s="28" customFormat="1" ht="20.25" customHeight="1" x14ac:dyDescent="0.3">
      <c r="A3" s="60"/>
      <c r="B3" s="61"/>
      <c r="C3" s="11"/>
      <c r="D3" s="52"/>
      <c r="E3" s="265" t="s">
        <v>264</v>
      </c>
      <c r="F3" s="265"/>
      <c r="G3" s="42"/>
    </row>
    <row r="4" spans="1:9" s="1" customFormat="1" ht="9.75" customHeight="1" x14ac:dyDescent="0.25">
      <c r="A4" s="24"/>
      <c r="B4" s="24"/>
      <c r="C4" s="26"/>
      <c r="D4" s="272"/>
      <c r="E4" s="272"/>
      <c r="F4" s="272"/>
      <c r="G4" s="272"/>
    </row>
    <row r="5" spans="1:9" s="1" customFormat="1" x14ac:dyDescent="0.2">
      <c r="A5" s="271" t="s">
        <v>0</v>
      </c>
      <c r="B5" s="271"/>
      <c r="C5" s="271"/>
      <c r="D5" s="271"/>
      <c r="E5" s="271"/>
      <c r="F5" s="271"/>
    </row>
    <row r="6" spans="1:9" s="1" customFormat="1" ht="16.5" thickBot="1" x14ac:dyDescent="0.3">
      <c r="A6" s="278" t="s">
        <v>57</v>
      </c>
      <c r="B6" s="278"/>
      <c r="C6" s="278"/>
      <c r="D6" s="278"/>
      <c r="E6" s="278"/>
      <c r="F6" s="278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8">
        <v>12</v>
      </c>
      <c r="B19" s="219" t="s">
        <v>108</v>
      </c>
      <c r="C19" s="189">
        <v>1</v>
      </c>
      <c r="D19" s="219">
        <v>109000</v>
      </c>
      <c r="E19" s="219">
        <v>8000</v>
      </c>
      <c r="F19" s="220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324" customFormat="1" ht="43.9" customHeight="1" x14ac:dyDescent="0.25">
      <c r="A23" s="134">
        <v>16</v>
      </c>
      <c r="B23" s="191" t="s">
        <v>260</v>
      </c>
      <c r="C23" s="22">
        <v>0.5</v>
      </c>
      <c r="D23" s="134">
        <v>109000</v>
      </c>
      <c r="E23" s="134">
        <v>8000</v>
      </c>
      <c r="F23" s="134">
        <f t="shared" si="0"/>
        <v>117000</v>
      </c>
      <c r="G23" s="20"/>
      <c r="I23" s="20"/>
    </row>
    <row r="24" spans="1:9" s="324" customFormat="1" ht="31.5" customHeight="1" thickBot="1" x14ac:dyDescent="0.3">
      <c r="A24" s="285" t="s">
        <v>16</v>
      </c>
      <c r="B24" s="286"/>
      <c r="C24" s="325">
        <f>SUM(C8:C23)</f>
        <v>14.25</v>
      </c>
      <c r="D24" s="326">
        <f>SUM(D8:D23)</f>
        <v>1633000</v>
      </c>
      <c r="E24" s="326">
        <f>SUM(E8:E23)</f>
        <v>118000</v>
      </c>
      <c r="F24" s="326">
        <f>SUM(F8:F23)</f>
        <v>1751000</v>
      </c>
    </row>
    <row r="25" spans="1:9" s="1" customFormat="1" hidden="1" x14ac:dyDescent="0.25">
      <c r="A25" s="24"/>
      <c r="B25" s="24"/>
      <c r="C25" s="26"/>
      <c r="D25" s="276"/>
      <c r="E25" s="276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277" t="s">
        <v>181</v>
      </c>
      <c r="B27" s="277"/>
      <c r="C27" s="277"/>
      <c r="D27" s="277"/>
      <c r="E27" s="277"/>
      <c r="F27" s="277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279"/>
      <c r="C31" s="279"/>
      <c r="D31" s="279"/>
      <c r="E31" s="279"/>
      <c r="F31" s="279"/>
    </row>
    <row r="32" spans="1:9" x14ac:dyDescent="0.25">
      <c r="A32" s="38"/>
      <c r="B32" s="20"/>
      <c r="C32" s="38"/>
      <c r="D32" s="275"/>
      <c r="E32" s="275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opLeftCell="A13" zoomScaleNormal="100" workbookViewId="0">
      <selection activeCell="L31" sqref="L31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9" x14ac:dyDescent="0.25">
      <c r="E1" s="311" t="s">
        <v>62</v>
      </c>
      <c r="F1" s="311"/>
      <c r="G1" s="311"/>
    </row>
    <row r="2" spans="1:9" x14ac:dyDescent="0.25">
      <c r="E2" s="311" t="s">
        <v>92</v>
      </c>
      <c r="F2" s="311"/>
      <c r="G2" s="311"/>
    </row>
    <row r="3" spans="1:9" x14ac:dyDescent="0.25">
      <c r="E3" s="300" t="s">
        <v>264</v>
      </c>
      <c r="F3" s="300"/>
      <c r="G3" s="300"/>
    </row>
    <row r="4" spans="1:9" ht="15" x14ac:dyDescent="0.25">
      <c r="A4" s="315" t="s">
        <v>122</v>
      </c>
      <c r="B4" s="315"/>
      <c r="C4" s="315"/>
      <c r="D4" s="315"/>
      <c r="E4" s="315"/>
      <c r="F4" s="315"/>
      <c r="G4" s="315"/>
    </row>
    <row r="5" spans="1:9" ht="16.5" thickBot="1" x14ac:dyDescent="0.3">
      <c r="A5" s="316" t="s">
        <v>252</v>
      </c>
      <c r="B5" s="316"/>
      <c r="C5" s="316"/>
      <c r="D5" s="316"/>
      <c r="E5" s="316"/>
      <c r="F5" s="316"/>
      <c r="G5" s="316"/>
    </row>
    <row r="6" spans="1:9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4.45" customHeight="1" x14ac:dyDescent="0.25">
      <c r="A7" s="81">
        <v>1</v>
      </c>
      <c r="B7" s="210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9" ht="14.45" customHeight="1" x14ac:dyDescent="0.25">
      <c r="A8" s="81">
        <v>2</v>
      </c>
      <c r="B8" s="211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9" ht="14.45" customHeight="1" x14ac:dyDescent="0.25">
      <c r="A9" s="81">
        <v>3</v>
      </c>
      <c r="B9" s="210" t="s">
        <v>25</v>
      </c>
      <c r="C9" s="83">
        <v>0.5</v>
      </c>
      <c r="D9" s="83">
        <v>110000</v>
      </c>
      <c r="E9" s="82">
        <f t="shared" ref="E9:E28" si="0">D9*C9</f>
        <v>55000</v>
      </c>
      <c r="F9" s="81">
        <f t="shared" ref="F9:F28" si="1">8000*C9</f>
        <v>4000</v>
      </c>
      <c r="G9" s="81">
        <f t="shared" ref="G9:G28" si="2">E9+F9</f>
        <v>59000</v>
      </c>
    </row>
    <row r="10" spans="1:9" ht="14.45" customHeight="1" x14ac:dyDescent="0.25">
      <c r="A10" s="81">
        <v>4</v>
      </c>
      <c r="B10" s="210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</row>
    <row r="11" spans="1:9" ht="14.45" customHeight="1" x14ac:dyDescent="0.25">
      <c r="A11" s="81">
        <v>5</v>
      </c>
      <c r="B11" s="210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30" customHeight="1" x14ac:dyDescent="0.25">
      <c r="A12" s="81">
        <v>6</v>
      </c>
      <c r="B12" s="210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30" customHeight="1" x14ac:dyDescent="0.25">
      <c r="A13" s="81">
        <v>7</v>
      </c>
      <c r="B13" s="210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600000000000001" customHeight="1" x14ac:dyDescent="0.25">
      <c r="A14" s="81">
        <v>8</v>
      </c>
      <c r="B14" s="206" t="s">
        <v>40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</row>
    <row r="15" spans="1:9" ht="30" customHeight="1" x14ac:dyDescent="0.25">
      <c r="A15" s="81">
        <v>9</v>
      </c>
      <c r="B15" s="206" t="s">
        <v>70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</row>
    <row r="16" spans="1:9" ht="16.899999999999999" customHeight="1" x14ac:dyDescent="0.25">
      <c r="A16" s="81">
        <v>10</v>
      </c>
      <c r="B16" s="206" t="s">
        <v>30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I16" t="s">
        <v>118</v>
      </c>
    </row>
    <row r="17" spans="1:8" ht="19.149999999999999" customHeight="1" x14ac:dyDescent="0.25">
      <c r="A17" s="81">
        <v>11</v>
      </c>
      <c r="B17" s="212" t="s">
        <v>36</v>
      </c>
      <c r="C17" s="83">
        <v>1</v>
      </c>
      <c r="D17" s="83">
        <v>109000</v>
      </c>
      <c r="E17" s="82">
        <f t="shared" si="0"/>
        <v>109000</v>
      </c>
      <c r="F17" s="81">
        <f t="shared" si="1"/>
        <v>8000</v>
      </c>
      <c r="G17" s="81">
        <f t="shared" si="2"/>
        <v>117000</v>
      </c>
    </row>
    <row r="18" spans="1:8" ht="30" customHeight="1" x14ac:dyDescent="0.25">
      <c r="A18" s="81">
        <v>12</v>
      </c>
      <c r="B18" s="213" t="s">
        <v>154</v>
      </c>
      <c r="C18" s="132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</row>
    <row r="19" spans="1:8" ht="15.6" customHeight="1" x14ac:dyDescent="0.25">
      <c r="A19" s="81">
        <v>13</v>
      </c>
      <c r="B19" s="213" t="s">
        <v>22</v>
      </c>
      <c r="C19" s="132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8" ht="30" hidden="1" customHeight="1" x14ac:dyDescent="0.25">
      <c r="A20" s="81">
        <v>14</v>
      </c>
      <c r="B20" s="213"/>
      <c r="C20" s="132"/>
      <c r="D20" s="83">
        <v>109000</v>
      </c>
      <c r="E20" s="82"/>
      <c r="F20" s="81"/>
      <c r="G20" s="81"/>
    </row>
    <row r="21" spans="1:8" ht="13.9" customHeight="1" x14ac:dyDescent="0.25">
      <c r="A21" s="81">
        <v>15</v>
      </c>
      <c r="B21" s="213" t="s">
        <v>29</v>
      </c>
      <c r="C21" s="132">
        <v>2</v>
      </c>
      <c r="D21" s="83">
        <v>109000</v>
      </c>
      <c r="E21" s="82">
        <f t="shared" si="0"/>
        <v>218000</v>
      </c>
      <c r="F21" s="81">
        <f t="shared" si="1"/>
        <v>16000</v>
      </c>
      <c r="G21" s="81">
        <f t="shared" si="2"/>
        <v>234000</v>
      </c>
    </row>
    <row r="22" spans="1:8" ht="30" customHeight="1" x14ac:dyDescent="0.25">
      <c r="A22" s="81">
        <v>16</v>
      </c>
      <c r="B22" s="211" t="s">
        <v>206</v>
      </c>
      <c r="C22" s="82">
        <v>0.5</v>
      </c>
      <c r="D22" s="83">
        <v>109000</v>
      </c>
      <c r="E22" s="82">
        <f t="shared" si="0"/>
        <v>54500</v>
      </c>
      <c r="F22" s="82">
        <f t="shared" si="1"/>
        <v>4000</v>
      </c>
      <c r="G22" s="82">
        <f t="shared" si="2"/>
        <v>58500</v>
      </c>
    </row>
    <row r="23" spans="1:8" ht="30" customHeight="1" x14ac:dyDescent="0.25">
      <c r="A23" s="81">
        <v>17</v>
      </c>
      <c r="B23" s="211" t="s">
        <v>207</v>
      </c>
      <c r="C23" s="82">
        <v>0.5</v>
      </c>
      <c r="D23" s="83">
        <v>109000</v>
      </c>
      <c r="E23" s="82">
        <f t="shared" si="0"/>
        <v>54500</v>
      </c>
      <c r="F23" s="82">
        <f t="shared" si="1"/>
        <v>4000</v>
      </c>
      <c r="G23" s="82">
        <f t="shared" si="2"/>
        <v>58500</v>
      </c>
    </row>
    <row r="24" spans="1:8" ht="15.6" customHeight="1" x14ac:dyDescent="0.25">
      <c r="A24" s="81">
        <v>18</v>
      </c>
      <c r="B24" s="211" t="s">
        <v>43</v>
      </c>
      <c r="C24" s="82">
        <v>0.5</v>
      </c>
      <c r="D24" s="83">
        <v>109000</v>
      </c>
      <c r="E24" s="82">
        <f t="shared" si="0"/>
        <v>54500</v>
      </c>
      <c r="F24" s="82">
        <f t="shared" si="1"/>
        <v>4000</v>
      </c>
      <c r="G24" s="82">
        <f t="shared" si="2"/>
        <v>58500</v>
      </c>
    </row>
    <row r="25" spans="1:8" ht="30" customHeight="1" x14ac:dyDescent="0.25">
      <c r="A25" s="81">
        <v>19</v>
      </c>
      <c r="B25" s="211" t="s">
        <v>253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ht="30" customHeight="1" x14ac:dyDescent="0.25">
      <c r="A26" s="81">
        <v>20</v>
      </c>
      <c r="B26" s="211" t="s">
        <v>161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8" ht="30" customHeight="1" x14ac:dyDescent="0.25">
      <c r="A27" s="81">
        <v>21</v>
      </c>
      <c r="B27" s="211" t="s">
        <v>254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8" s="151" customFormat="1" ht="46.15" customHeight="1" x14ac:dyDescent="0.25">
      <c r="A28" s="132">
        <v>22</v>
      </c>
      <c r="B28" s="213" t="s">
        <v>255</v>
      </c>
      <c r="C28" s="132">
        <v>1</v>
      </c>
      <c r="D28" s="156">
        <v>109000</v>
      </c>
      <c r="E28" s="132">
        <f t="shared" si="0"/>
        <v>109000</v>
      </c>
      <c r="F28" s="132">
        <f t="shared" si="1"/>
        <v>8000</v>
      </c>
      <c r="G28" s="132">
        <f t="shared" si="2"/>
        <v>117000</v>
      </c>
    </row>
    <row r="29" spans="1:8" ht="18.75" customHeight="1" x14ac:dyDescent="0.25">
      <c r="A29" s="81"/>
      <c r="B29" s="119" t="s">
        <v>16</v>
      </c>
      <c r="C29" s="132">
        <f>SUM(C7:C28)</f>
        <v>16.5</v>
      </c>
      <c r="D29" s="119">
        <f>SUM(D7:D28)</f>
        <v>2445000</v>
      </c>
      <c r="E29" s="119">
        <f>SUM(E7:E28)</f>
        <v>1842500</v>
      </c>
      <c r="F29" s="119">
        <f>SUM(F7:F28)</f>
        <v>132000</v>
      </c>
      <c r="G29" s="119">
        <f>SUM(G7:G28)</f>
        <v>1974500</v>
      </c>
    </row>
    <row r="30" spans="1:8" ht="33" customHeight="1" x14ac:dyDescent="0.25">
      <c r="A30" s="107"/>
      <c r="B30" s="309" t="s">
        <v>180</v>
      </c>
      <c r="C30" s="309"/>
      <c r="D30" s="309"/>
      <c r="E30" s="309"/>
      <c r="F30" s="309"/>
      <c r="G30" s="309"/>
      <c r="H30" s="309"/>
    </row>
    <row r="31" spans="1:8" ht="21" customHeight="1" x14ac:dyDescent="0.25">
      <c r="A31" s="107"/>
      <c r="B31" s="61"/>
      <c r="C31" s="61" t="s">
        <v>93</v>
      </c>
      <c r="D31" s="61"/>
      <c r="E31" s="13"/>
      <c r="F31" s="13"/>
      <c r="G31" s="13"/>
      <c r="H31" s="13"/>
    </row>
    <row r="32" spans="1:8" ht="21" customHeight="1" x14ac:dyDescent="0.25">
      <c r="A32" s="107"/>
      <c r="B32" s="68" t="s">
        <v>23</v>
      </c>
      <c r="C32" s="68"/>
      <c r="D32" s="68"/>
      <c r="E32" s="68"/>
      <c r="F32" s="68"/>
      <c r="G32" s="68"/>
      <c r="H32" s="68"/>
    </row>
    <row r="33" spans="1:8" ht="21" customHeight="1" x14ac:dyDescent="0.25">
      <c r="A33" s="107"/>
      <c r="B33" s="52"/>
      <c r="C33" s="61" t="s">
        <v>94</v>
      </c>
      <c r="D33" s="61"/>
      <c r="E33" s="12"/>
      <c r="F33" s="12"/>
      <c r="G33" s="12"/>
      <c r="H33" s="12"/>
    </row>
    <row r="34" spans="1:8" ht="21" customHeight="1" x14ac:dyDescent="0.25">
      <c r="A34" s="107"/>
      <c r="B34" s="111"/>
      <c r="C34" s="108"/>
      <c r="D34" s="108"/>
      <c r="E34" s="109"/>
      <c r="F34" s="107"/>
      <c r="G34" s="107"/>
    </row>
    <row r="35" spans="1:8" ht="21" customHeight="1" x14ac:dyDescent="0.25">
      <c r="A35" s="112"/>
      <c r="B35" s="113"/>
      <c r="C35" s="108"/>
      <c r="D35" s="108"/>
      <c r="E35" s="109"/>
      <c r="F35" s="107"/>
      <c r="G35" s="110"/>
    </row>
    <row r="36" spans="1:8" ht="21" customHeight="1" x14ac:dyDescent="0.25">
      <c r="A36" s="112"/>
      <c r="B36" s="113"/>
      <c r="C36" s="108"/>
      <c r="D36" s="108"/>
      <c r="E36" s="317"/>
      <c r="F36" s="317"/>
      <c r="G36" s="317"/>
    </row>
    <row r="37" spans="1:8" ht="21" customHeight="1" x14ac:dyDescent="0.25">
      <c r="A37" s="107"/>
      <c r="B37" s="111"/>
      <c r="C37" s="108"/>
      <c r="D37" s="108"/>
      <c r="E37" s="109"/>
      <c r="F37" s="107"/>
      <c r="G37" s="107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07"/>
      <c r="B40" s="114"/>
      <c r="C40" s="108"/>
      <c r="D40" s="108"/>
      <c r="E40" s="109"/>
      <c r="F40" s="115"/>
      <c r="G40" s="107"/>
    </row>
    <row r="41" spans="1:8" ht="21" customHeight="1" x14ac:dyDescent="0.25">
      <c r="A41" s="107"/>
      <c r="B41" s="111"/>
      <c r="C41" s="108"/>
      <c r="D41" s="108"/>
      <c r="E41" s="109"/>
      <c r="F41" s="107"/>
      <c r="G41" s="110"/>
    </row>
    <row r="42" spans="1:8" ht="21" customHeight="1" x14ac:dyDescent="0.25">
      <c r="A42" s="107"/>
      <c r="B42" s="111"/>
      <c r="C42" s="108"/>
      <c r="D42" s="108"/>
      <c r="E42" s="109"/>
      <c r="F42" s="107"/>
      <c r="G42" s="110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4" customHeight="1" x14ac:dyDescent="0.25">
      <c r="A44" s="107"/>
      <c r="B44" s="127"/>
      <c r="C44" s="127"/>
      <c r="D44" s="127"/>
      <c r="E44" s="127"/>
      <c r="F44" s="127"/>
      <c r="G44" s="128"/>
    </row>
    <row r="45" spans="1:8" s="12" customFormat="1" ht="30.75" customHeight="1" x14ac:dyDescent="0.25">
      <c r="A45" s="314"/>
      <c r="B45" s="314"/>
      <c r="C45" s="314"/>
      <c r="D45" s="314"/>
      <c r="E45" s="314"/>
      <c r="F45" s="314"/>
      <c r="G45" s="314"/>
    </row>
    <row r="46" spans="1:8" s="13" customFormat="1" x14ac:dyDescent="0.25">
      <c r="A46" s="61"/>
      <c r="B46" s="61"/>
    </row>
    <row r="47" spans="1:8" s="12" customFormat="1" x14ac:dyDescent="0.25"/>
    <row r="48" spans="1:8" s="12" customFormat="1" x14ac:dyDescent="0.25">
      <c r="A48" s="52"/>
      <c r="B48" s="61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8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11" t="s">
        <v>62</v>
      </c>
      <c r="F1" s="311"/>
      <c r="G1" s="311"/>
    </row>
    <row r="2" spans="1:9" x14ac:dyDescent="0.25">
      <c r="E2" s="311" t="s">
        <v>92</v>
      </c>
      <c r="F2" s="311"/>
      <c r="G2" s="311"/>
    </row>
    <row r="3" spans="1:9" x14ac:dyDescent="0.25">
      <c r="E3" s="300" t="s">
        <v>264</v>
      </c>
      <c r="F3" s="300"/>
      <c r="G3" s="300"/>
    </row>
    <row r="4" spans="1:9" ht="15" x14ac:dyDescent="0.25">
      <c r="A4" s="315" t="s">
        <v>217</v>
      </c>
      <c r="B4" s="315"/>
      <c r="C4" s="315"/>
      <c r="D4" s="315"/>
      <c r="E4" s="315"/>
      <c r="F4" s="315"/>
      <c r="G4" s="315"/>
    </row>
    <row r="5" spans="1:9" ht="16.5" thickBot="1" x14ac:dyDescent="0.3">
      <c r="A5" s="316" t="s">
        <v>230</v>
      </c>
      <c r="B5" s="316"/>
      <c r="C5" s="316"/>
      <c r="D5" s="316"/>
      <c r="E5" s="316"/>
      <c r="F5" s="316"/>
      <c r="G5" s="316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9" customFormat="1" ht="18.75" customHeight="1" x14ac:dyDescent="0.25">
      <c r="A21" s="83">
        <v>15</v>
      </c>
      <c r="B21" s="258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9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5">
        <f>SUM(C7:C25)</f>
        <v>15.049999999999999</v>
      </c>
      <c r="D26" s="255">
        <f>SUM(D7:D25)</f>
        <v>2132000</v>
      </c>
      <c r="E26" s="255">
        <f>SUM(E7:E25)</f>
        <v>1701450</v>
      </c>
      <c r="F26" s="255">
        <f>SUM(F7:F25)</f>
        <v>120400</v>
      </c>
      <c r="G26" s="255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09" t="s">
        <v>188</v>
      </c>
      <c r="C28" s="309"/>
      <c r="D28" s="309"/>
      <c r="E28" s="309"/>
      <c r="F28" s="309"/>
      <c r="G28" s="309"/>
      <c r="H28" s="309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317"/>
      <c r="F34" s="317"/>
      <c r="G34" s="317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14"/>
      <c r="B43" s="314"/>
      <c r="C43" s="314"/>
      <c r="D43" s="314"/>
      <c r="E43" s="314"/>
      <c r="F43" s="314"/>
      <c r="G43" s="314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11" t="s">
        <v>62</v>
      </c>
      <c r="F1" s="311"/>
      <c r="G1" s="311"/>
    </row>
    <row r="2" spans="1:9" x14ac:dyDescent="0.25">
      <c r="E2" s="311" t="s">
        <v>92</v>
      </c>
      <c r="F2" s="311"/>
      <c r="G2" s="311"/>
    </row>
    <row r="3" spans="1:9" x14ac:dyDescent="0.25">
      <c r="E3" s="300" t="s">
        <v>264</v>
      </c>
      <c r="F3" s="300"/>
      <c r="G3" s="300"/>
    </row>
    <row r="4" spans="1:9" ht="15" x14ac:dyDescent="0.25">
      <c r="A4" s="315" t="s">
        <v>171</v>
      </c>
      <c r="B4" s="315"/>
      <c r="C4" s="315"/>
      <c r="D4" s="315"/>
      <c r="E4" s="315"/>
      <c r="F4" s="315"/>
      <c r="G4" s="315"/>
    </row>
    <row r="5" spans="1:9" ht="16.5" thickBot="1" x14ac:dyDescent="0.3">
      <c r="A5" s="316" t="s">
        <v>132</v>
      </c>
      <c r="B5" s="316"/>
      <c r="C5" s="316"/>
      <c r="D5" s="316"/>
      <c r="E5" s="316"/>
      <c r="F5" s="316"/>
      <c r="G5" s="316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09" t="s">
        <v>188</v>
      </c>
      <c r="C18" s="309"/>
      <c r="D18" s="309"/>
      <c r="E18" s="309"/>
      <c r="F18" s="309"/>
      <c r="G18" s="309"/>
      <c r="H18" s="309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17"/>
      <c r="F23" s="317"/>
      <c r="G23" s="317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14"/>
      <c r="B33" s="314"/>
      <c r="C33" s="314"/>
      <c r="D33" s="314"/>
      <c r="E33" s="314"/>
      <c r="F33" s="314"/>
      <c r="G33" s="314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11" t="s">
        <v>62</v>
      </c>
      <c r="F1" s="311"/>
      <c r="G1" s="311"/>
    </row>
    <row r="2" spans="1:9" x14ac:dyDescent="0.25">
      <c r="E2" s="311" t="s">
        <v>92</v>
      </c>
      <c r="F2" s="311"/>
      <c r="G2" s="311"/>
    </row>
    <row r="3" spans="1:9" x14ac:dyDescent="0.25">
      <c r="E3" s="300" t="s">
        <v>264</v>
      </c>
      <c r="F3" s="300"/>
      <c r="G3" s="300"/>
    </row>
    <row r="4" spans="1:9" ht="15" x14ac:dyDescent="0.25">
      <c r="A4" s="315" t="s">
        <v>175</v>
      </c>
      <c r="B4" s="315"/>
      <c r="C4" s="315"/>
      <c r="D4" s="315"/>
      <c r="E4" s="315"/>
      <c r="F4" s="315"/>
      <c r="G4" s="315"/>
    </row>
    <row r="5" spans="1:9" ht="16.5" thickBot="1" x14ac:dyDescent="0.3">
      <c r="A5" s="316" t="s">
        <v>133</v>
      </c>
      <c r="B5" s="316"/>
      <c r="C5" s="316"/>
      <c r="D5" s="316"/>
      <c r="E5" s="316"/>
      <c r="F5" s="316"/>
      <c r="G5" s="316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09" t="s">
        <v>180</v>
      </c>
      <c r="C18" s="309"/>
      <c r="D18" s="309"/>
      <c r="E18" s="309"/>
      <c r="F18" s="309"/>
      <c r="G18" s="309"/>
      <c r="H18" s="309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323"/>
      <c r="G23" s="323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14"/>
      <c r="B33" s="314"/>
      <c r="C33" s="314"/>
      <c r="D33" s="314"/>
      <c r="E33" s="314"/>
      <c r="F33" s="314"/>
      <c r="G33" s="314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9" max="9" width="9.140625" style="327"/>
    <col min="10" max="10" width="10.5703125" style="327" bestFit="1" customWidth="1"/>
    <col min="11" max="16384" width="9.140625" style="327"/>
  </cols>
  <sheetData>
    <row r="1" spans="1:15" ht="4.5" customHeight="1" x14ac:dyDescent="0.25">
      <c r="A1" s="280"/>
      <c r="B1" s="280"/>
      <c r="C1" s="105"/>
    </row>
    <row r="2" spans="1:15" s="28" customFormat="1" ht="18.75" customHeight="1" x14ac:dyDescent="0.3">
      <c r="A2" s="281"/>
      <c r="B2" s="281"/>
      <c r="C2" s="281"/>
      <c r="D2" s="281"/>
      <c r="E2" s="52"/>
      <c r="F2" s="52"/>
      <c r="G2" s="282" t="s">
        <v>62</v>
      </c>
      <c r="H2" s="282"/>
      <c r="I2" s="41"/>
      <c r="J2" s="41"/>
    </row>
    <row r="3" spans="1:15" s="28" customFormat="1" ht="20.25" customHeight="1" x14ac:dyDescent="0.3">
      <c r="A3" s="328"/>
      <c r="B3" s="328"/>
      <c r="C3" s="328"/>
      <c r="E3" s="74"/>
      <c r="F3" s="74"/>
      <c r="G3" s="289" t="s">
        <v>92</v>
      </c>
      <c r="H3" s="289"/>
      <c r="I3" s="329"/>
      <c r="J3" s="329"/>
    </row>
    <row r="4" spans="1:15" s="28" customFormat="1" ht="16.5" customHeight="1" x14ac:dyDescent="0.3">
      <c r="A4" s="330"/>
      <c r="E4" s="75"/>
      <c r="F4" s="75"/>
      <c r="G4" s="293" t="s">
        <v>264</v>
      </c>
      <c r="H4" s="293"/>
      <c r="I4" s="331"/>
      <c r="J4" s="331"/>
      <c r="K4" s="331"/>
    </row>
    <row r="5" spans="1:15" s="324" customFormat="1" ht="18" x14ac:dyDescent="0.2">
      <c r="A5" s="332" t="s">
        <v>0</v>
      </c>
      <c r="B5" s="332"/>
      <c r="C5" s="332"/>
      <c r="D5" s="332"/>
      <c r="E5" s="332"/>
      <c r="F5" s="332"/>
      <c r="G5" s="332"/>
      <c r="H5" s="332"/>
    </row>
    <row r="6" spans="1:15" s="324" customFormat="1" ht="19.5" customHeight="1" x14ac:dyDescent="0.2">
      <c r="A6" s="333" t="s">
        <v>218</v>
      </c>
      <c r="B6" s="333"/>
      <c r="C6" s="333"/>
      <c r="D6" s="333"/>
      <c r="E6" s="333"/>
      <c r="F6" s="333"/>
      <c r="G6" s="333"/>
      <c r="H6" s="333"/>
    </row>
    <row r="7" spans="1:15" s="324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334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324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324" customFormat="1" x14ac:dyDescent="0.25">
      <c r="A10" s="154">
        <v>2</v>
      </c>
      <c r="B10" s="135" t="s">
        <v>32</v>
      </c>
      <c r="C10" s="135"/>
      <c r="D10" s="168">
        <v>1</v>
      </c>
      <c r="E10" s="214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324" customFormat="1" x14ac:dyDescent="0.25">
      <c r="A11" s="154">
        <v>3</v>
      </c>
      <c r="B11" s="134" t="s">
        <v>26</v>
      </c>
      <c r="C11" s="134"/>
      <c r="D11" s="46">
        <v>1</v>
      </c>
      <c r="E11" s="214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324" customFormat="1" x14ac:dyDescent="0.25">
      <c r="A12" s="154">
        <v>4</v>
      </c>
      <c r="B12" s="134" t="s">
        <v>33</v>
      </c>
      <c r="C12" s="134"/>
      <c r="D12" s="46">
        <v>1</v>
      </c>
      <c r="E12" s="214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324" customFormat="1" x14ac:dyDescent="0.25">
      <c r="A13" s="154">
        <v>5</v>
      </c>
      <c r="B13" s="134" t="s">
        <v>25</v>
      </c>
      <c r="C13" s="134"/>
      <c r="D13" s="46">
        <v>1</v>
      </c>
      <c r="E13" s="214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324" customFormat="1" x14ac:dyDescent="0.25">
      <c r="A14" s="154">
        <v>6</v>
      </c>
      <c r="B14" s="134" t="s">
        <v>11</v>
      </c>
      <c r="C14" s="134"/>
      <c r="D14" s="46">
        <v>1</v>
      </c>
      <c r="E14" s="214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324" customFormat="1" x14ac:dyDescent="0.25">
      <c r="A15" s="154">
        <v>7</v>
      </c>
      <c r="B15" s="134" t="s">
        <v>31</v>
      </c>
      <c r="C15" s="134"/>
      <c r="D15" s="46">
        <v>1</v>
      </c>
      <c r="E15" s="214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324" customFormat="1" x14ac:dyDescent="0.25">
      <c r="A16" s="154">
        <v>8</v>
      </c>
      <c r="B16" s="134" t="s">
        <v>205</v>
      </c>
      <c r="C16" s="134"/>
      <c r="D16" s="46">
        <v>1</v>
      </c>
      <c r="E16" s="214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324" customFormat="1" x14ac:dyDescent="0.25">
      <c r="A17" s="154">
        <v>9</v>
      </c>
      <c r="B17" s="134" t="s">
        <v>233</v>
      </c>
      <c r="C17" s="134"/>
      <c r="D17" s="46">
        <v>1.1000000000000001</v>
      </c>
      <c r="E17" s="214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324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4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324" customFormat="1" x14ac:dyDescent="0.25">
      <c r="A19" s="154">
        <v>11</v>
      </c>
      <c r="B19" s="134" t="s">
        <v>233</v>
      </c>
      <c r="C19" s="134"/>
      <c r="D19" s="46">
        <v>1</v>
      </c>
      <c r="E19" s="214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324" customFormat="1" x14ac:dyDescent="0.25">
      <c r="A20" s="154">
        <v>12</v>
      </c>
      <c r="B20" s="134" t="s">
        <v>27</v>
      </c>
      <c r="C20" s="134"/>
      <c r="D20" s="46">
        <v>0.5</v>
      </c>
      <c r="E20" s="214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324" customFormat="1" x14ac:dyDescent="0.25">
      <c r="A21" s="154">
        <v>13</v>
      </c>
      <c r="B21" s="134" t="s">
        <v>233</v>
      </c>
      <c r="C21" s="134"/>
      <c r="D21" s="46">
        <v>1</v>
      </c>
      <c r="E21" s="214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324" customFormat="1" x14ac:dyDescent="0.25">
      <c r="A22" s="154">
        <v>14</v>
      </c>
      <c r="B22" s="214" t="s">
        <v>234</v>
      </c>
      <c r="C22" s="46">
        <v>1.5</v>
      </c>
      <c r="D22" s="46">
        <v>1.5</v>
      </c>
      <c r="E22" s="214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324" customFormat="1" x14ac:dyDescent="0.25">
      <c r="A23" s="154">
        <v>15</v>
      </c>
      <c r="B23" s="134" t="s">
        <v>233</v>
      </c>
      <c r="C23" s="134"/>
      <c r="D23" s="46">
        <v>0.5</v>
      </c>
      <c r="E23" s="214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324" customFormat="1" x14ac:dyDescent="0.25">
      <c r="A24" s="154">
        <v>16</v>
      </c>
      <c r="B24" s="134" t="s">
        <v>27</v>
      </c>
      <c r="C24" s="134"/>
      <c r="D24" s="46">
        <v>0.5</v>
      </c>
      <c r="E24" s="214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324" customFormat="1" x14ac:dyDescent="0.25">
      <c r="A25" s="154">
        <v>17</v>
      </c>
      <c r="B25" s="134" t="s">
        <v>76</v>
      </c>
      <c r="C25" s="134"/>
      <c r="D25" s="46">
        <v>0.5</v>
      </c>
      <c r="E25" s="214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324" customFormat="1" x14ac:dyDescent="0.25">
      <c r="A26" s="154">
        <v>18</v>
      </c>
      <c r="B26" s="134" t="s">
        <v>27</v>
      </c>
      <c r="C26" s="134"/>
      <c r="D26" s="46">
        <v>0.5</v>
      </c>
      <c r="E26" s="214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324" customFormat="1" x14ac:dyDescent="0.25">
      <c r="A27" s="154">
        <v>19</v>
      </c>
      <c r="B27" s="134" t="s">
        <v>76</v>
      </c>
      <c r="C27" s="134"/>
      <c r="D27" s="46">
        <v>0.5</v>
      </c>
      <c r="E27" s="214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324" customFormat="1" x14ac:dyDescent="0.25">
      <c r="A28" s="154">
        <v>20</v>
      </c>
      <c r="B28" s="134" t="s">
        <v>28</v>
      </c>
      <c r="C28" s="134"/>
      <c r="D28" s="46">
        <v>1</v>
      </c>
      <c r="E28" s="214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324" customFormat="1" x14ac:dyDescent="0.25">
      <c r="A29" s="154">
        <v>21</v>
      </c>
      <c r="B29" s="134" t="s">
        <v>29</v>
      </c>
      <c r="C29" s="134"/>
      <c r="D29" s="46">
        <v>2</v>
      </c>
      <c r="E29" s="214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324" customFormat="1" x14ac:dyDescent="0.25">
      <c r="A30" s="154">
        <v>22</v>
      </c>
      <c r="B30" s="134" t="s">
        <v>22</v>
      </c>
      <c r="C30" s="134"/>
      <c r="D30" s="46">
        <v>1</v>
      </c>
      <c r="E30" s="214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324" customFormat="1" x14ac:dyDescent="0.25">
      <c r="A31" s="154">
        <v>23</v>
      </c>
      <c r="B31" s="134" t="s">
        <v>64</v>
      </c>
      <c r="C31" s="134"/>
      <c r="D31" s="46">
        <v>1</v>
      </c>
      <c r="E31" s="214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324" customFormat="1" x14ac:dyDescent="0.25">
      <c r="A32" s="154">
        <v>24</v>
      </c>
      <c r="B32" s="214" t="s">
        <v>64</v>
      </c>
      <c r="C32" s="214"/>
      <c r="D32" s="46">
        <v>1</v>
      </c>
      <c r="E32" s="214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324" customFormat="1" x14ac:dyDescent="0.25">
      <c r="A33" s="154">
        <v>25</v>
      </c>
      <c r="B33" s="134" t="s">
        <v>34</v>
      </c>
      <c r="C33" s="134"/>
      <c r="D33" s="46">
        <v>1</v>
      </c>
      <c r="E33" s="214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335"/>
    </row>
    <row r="34" spans="1:15" s="324" customFormat="1" ht="16.5" thickBot="1" x14ac:dyDescent="0.3">
      <c r="A34" s="154">
        <v>26</v>
      </c>
      <c r="B34" s="216" t="s">
        <v>30</v>
      </c>
      <c r="C34" s="216"/>
      <c r="D34" s="336">
        <v>1</v>
      </c>
      <c r="E34" s="217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324" customFormat="1" ht="27" customHeight="1" thickBot="1" x14ac:dyDescent="0.3">
      <c r="A35" s="337" t="s">
        <v>16</v>
      </c>
      <c r="B35" s="338"/>
      <c r="C35" s="339"/>
      <c r="D35" s="340">
        <f>SUM(D9:D34)</f>
        <v>24.1</v>
      </c>
      <c r="E35" s="340">
        <f>SUM(E9:E34)</f>
        <v>2901000</v>
      </c>
      <c r="F35" s="340">
        <f>SUM(F9:F34)</f>
        <v>2701900</v>
      </c>
      <c r="G35" s="340">
        <f>SUM(G9:G34)</f>
        <v>188000</v>
      </c>
      <c r="H35" s="174">
        <f>SUM(H9:H34)</f>
        <v>2889900</v>
      </c>
    </row>
    <row r="36" spans="1:15" s="324" customFormat="1" ht="0.75" customHeight="1" x14ac:dyDescent="0.25">
      <c r="A36" s="20"/>
      <c r="B36" s="20"/>
      <c r="C36" s="20"/>
      <c r="D36" s="257"/>
      <c r="E36" s="20"/>
      <c r="F36" s="20"/>
      <c r="G36" s="20"/>
      <c r="H36" s="20"/>
    </row>
    <row r="37" spans="1:15" s="12" customFormat="1" ht="23.25" customHeight="1" x14ac:dyDescent="0.25">
      <c r="A37" s="287" t="s">
        <v>180</v>
      </c>
      <c r="B37" s="287"/>
      <c r="C37" s="287"/>
      <c r="D37" s="287"/>
      <c r="E37" s="287"/>
      <c r="F37" s="287"/>
      <c r="G37" s="287"/>
      <c r="H37" s="287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341"/>
      <c r="C41" s="341"/>
      <c r="D41" s="12"/>
      <c r="E41" s="12"/>
      <c r="F41" s="12"/>
      <c r="G41" s="12"/>
      <c r="H41" s="12"/>
    </row>
    <row r="43" spans="1:15" x14ac:dyDescent="0.25">
      <c r="E43" s="279"/>
      <c r="F43" s="279"/>
      <c r="G43" s="279"/>
      <c r="H43" s="279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8" ht="16.5" hidden="1" customHeight="1" x14ac:dyDescent="0.25">
      <c r="A1" s="280"/>
      <c r="B1" s="280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282" t="s">
        <v>62</v>
      </c>
      <c r="G2" s="282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283" t="s">
        <v>92</v>
      </c>
      <c r="G3" s="283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265" t="s">
        <v>264</v>
      </c>
      <c r="G4" s="265"/>
      <c r="H4" s="42"/>
    </row>
    <row r="5" spans="1:8" s="1" customFormat="1" ht="18" x14ac:dyDescent="0.2">
      <c r="A5" s="284" t="s">
        <v>0</v>
      </c>
      <c r="B5" s="284"/>
      <c r="C5" s="284"/>
      <c r="D5" s="284"/>
      <c r="E5" s="284"/>
      <c r="F5" s="284"/>
      <c r="G5" s="284"/>
    </row>
    <row r="6" spans="1:8" s="1" customFormat="1" ht="15" customHeight="1" x14ac:dyDescent="0.25">
      <c r="A6" s="288" t="s">
        <v>220</v>
      </c>
      <c r="B6" s="288"/>
      <c r="C6" s="288"/>
      <c r="D6" s="288"/>
      <c r="E6" s="288"/>
      <c r="F6" s="288"/>
      <c r="G6" s="288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165000</v>
      </c>
      <c r="E9" s="135">
        <f>D9*C9</f>
        <v>165000</v>
      </c>
      <c r="F9" s="135">
        <f>C9*8000</f>
        <v>8000</v>
      </c>
      <c r="G9" s="135">
        <f>E9+F9</f>
        <v>173000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2" si="0">D10*C10</f>
        <v>114000</v>
      </c>
      <c r="F10" s="135">
        <f t="shared" ref="F10:F42" si="1">C10*8000</f>
        <v>8000</v>
      </c>
      <c r="G10" s="135">
        <f t="shared" ref="G10:G42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7" customFormat="1" ht="15.75" x14ac:dyDescent="0.25">
      <c r="A43" s="50"/>
      <c r="B43" s="50"/>
      <c r="C43" s="34"/>
      <c r="D43" s="34"/>
      <c r="E43" s="50"/>
      <c r="F43" s="50"/>
      <c r="G43" s="50"/>
    </row>
    <row r="44" spans="1:9" s="7" customFormat="1" ht="27" customHeight="1" thickBot="1" x14ac:dyDescent="0.3">
      <c r="A44" s="285" t="s">
        <v>16</v>
      </c>
      <c r="B44" s="286"/>
      <c r="C44" s="169">
        <f t="shared" ref="C44:G44" si="3">SUM(C9:C42)</f>
        <v>27.75</v>
      </c>
      <c r="D44" s="169">
        <f t="shared" si="3"/>
        <v>3650000</v>
      </c>
      <c r="E44" s="172">
        <f t="shared" si="3"/>
        <v>2989000</v>
      </c>
      <c r="F44" s="172">
        <f t="shared" si="3"/>
        <v>218000</v>
      </c>
      <c r="G44" s="172">
        <f t="shared" si="3"/>
        <v>3207000</v>
      </c>
      <c r="H44" s="172"/>
      <c r="I44" s="172"/>
    </row>
    <row r="45" spans="1:9" s="12" customFormat="1" ht="20.25" customHeight="1" x14ac:dyDescent="0.25">
      <c r="A45" s="287" t="s">
        <v>183</v>
      </c>
      <c r="B45" s="287"/>
      <c r="C45" s="287"/>
      <c r="D45" s="287"/>
      <c r="E45" s="287"/>
      <c r="F45" s="287"/>
      <c r="G45" s="287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opLeftCell="A19" zoomScaleNormal="100" workbookViewId="0">
      <selection activeCell="E8" sqref="E8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s="327" customFormat="1" ht="16.5" customHeight="1" x14ac:dyDescent="0.25">
      <c r="A1" s="41"/>
      <c r="B1" s="41"/>
      <c r="C1" s="48" t="s">
        <v>59</v>
      </c>
      <c r="D1" s="48"/>
      <c r="E1" s="15"/>
      <c r="F1" s="282" t="s">
        <v>62</v>
      </c>
      <c r="G1" s="282"/>
      <c r="H1" s="66"/>
    </row>
    <row r="2" spans="1:9" s="28" customFormat="1" ht="18.75" customHeight="1" x14ac:dyDescent="0.3">
      <c r="A2" s="329"/>
      <c r="B2" s="165"/>
      <c r="C2" s="342"/>
      <c r="D2" s="342"/>
      <c r="E2" s="329"/>
      <c r="F2" s="289" t="s">
        <v>92</v>
      </c>
      <c r="G2" s="289"/>
      <c r="H2" s="329"/>
    </row>
    <row r="3" spans="1:9" s="28" customFormat="1" ht="17.25" customHeight="1" x14ac:dyDescent="0.3">
      <c r="A3" s="343"/>
      <c r="B3" s="164"/>
      <c r="C3" s="11"/>
      <c r="D3" s="11"/>
      <c r="E3" s="52"/>
      <c r="F3" s="293" t="s">
        <v>264</v>
      </c>
      <c r="G3" s="293"/>
      <c r="H3" s="344"/>
    </row>
    <row r="4" spans="1:9" s="28" customFormat="1" ht="9.75" customHeight="1" x14ac:dyDescent="0.3">
      <c r="A4" s="330"/>
      <c r="B4" s="345"/>
      <c r="C4" s="27"/>
      <c r="D4" s="27"/>
      <c r="E4" s="346"/>
      <c r="F4" s="346"/>
      <c r="G4" s="346"/>
      <c r="H4" s="346"/>
    </row>
    <row r="5" spans="1:9" s="19" customFormat="1" ht="18" x14ac:dyDescent="0.25">
      <c r="A5" s="332" t="s">
        <v>0</v>
      </c>
      <c r="B5" s="332"/>
      <c r="C5" s="332"/>
      <c r="D5" s="332"/>
      <c r="E5" s="332"/>
      <c r="F5" s="332"/>
      <c r="G5" s="332"/>
    </row>
    <row r="6" spans="1:9" s="19" customFormat="1" x14ac:dyDescent="0.25">
      <c r="A6" s="347" t="s">
        <v>221</v>
      </c>
      <c r="B6" s="347"/>
      <c r="C6" s="347"/>
      <c r="D6" s="347"/>
      <c r="E6" s="347"/>
      <c r="F6" s="347"/>
      <c r="G6" s="347"/>
    </row>
    <row r="7" spans="1:9" s="19" customFormat="1" ht="3.75" customHeight="1" thickBot="1" x14ac:dyDescent="0.3">
      <c r="A7" s="20"/>
      <c r="B7" s="20"/>
      <c r="C7" s="257"/>
      <c r="D7" s="257"/>
      <c r="E7" s="20"/>
      <c r="F7" s="20"/>
      <c r="G7" s="20"/>
    </row>
    <row r="8" spans="1:9" s="348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348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165000</v>
      </c>
      <c r="E9" s="135">
        <f>D9*C9</f>
        <v>165000</v>
      </c>
      <c r="F9" s="135">
        <v>8000</v>
      </c>
      <c r="G9" s="135">
        <f>F9+E9</f>
        <v>173000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349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350">
        <v>1</v>
      </c>
      <c r="D12" s="350">
        <v>109000</v>
      </c>
      <c r="E12" s="135">
        <f t="shared" si="0"/>
        <v>109000</v>
      </c>
      <c r="F12" s="349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350">
        <v>1</v>
      </c>
      <c r="D13" s="350">
        <v>109000</v>
      </c>
      <c r="E13" s="135">
        <f t="shared" si="0"/>
        <v>109000</v>
      </c>
      <c r="F13" s="349">
        <v>8000</v>
      </c>
      <c r="G13" s="135">
        <f>F13+E13</f>
        <v>117000</v>
      </c>
    </row>
    <row r="14" spans="1:9" s="19" customFormat="1" x14ac:dyDescent="0.25">
      <c r="A14" s="154">
        <v>6</v>
      </c>
      <c r="B14" s="216" t="s">
        <v>43</v>
      </c>
      <c r="C14" s="336">
        <v>1</v>
      </c>
      <c r="D14" s="336">
        <v>109000</v>
      </c>
      <c r="E14" s="135">
        <f t="shared" si="0"/>
        <v>109000</v>
      </c>
      <c r="F14" s="216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6">
        <v>23</v>
      </c>
      <c r="B31" s="216" t="s">
        <v>240</v>
      </c>
      <c r="C31" s="23">
        <v>1</v>
      </c>
      <c r="D31" s="23">
        <v>109000</v>
      </c>
      <c r="E31" s="216">
        <f t="shared" si="0"/>
        <v>109000</v>
      </c>
      <c r="F31" s="216">
        <v>8000</v>
      </c>
      <c r="G31" s="216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351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351"/>
    </row>
    <row r="34" spans="1:8" s="19" customFormat="1" ht="30" customHeight="1" thickBot="1" x14ac:dyDescent="0.3">
      <c r="A34" s="285" t="s">
        <v>16</v>
      </c>
      <c r="B34" s="286"/>
      <c r="C34" s="325">
        <f>SUM(C9:C33)</f>
        <v>24</v>
      </c>
      <c r="D34" s="326">
        <f>SUM(D9:D33)</f>
        <v>2737000</v>
      </c>
      <c r="E34" s="326">
        <f>SUM(E9:E33)</f>
        <v>2632500</v>
      </c>
      <c r="F34" s="326">
        <f>SUM(F9:F33)</f>
        <v>188000</v>
      </c>
      <c r="G34" s="326">
        <f>SUM(G9:G33)</f>
        <v>2820500</v>
      </c>
      <c r="H34" s="326">
        <f t="shared" ref="H34" si="2">SUM(H9:H31)</f>
        <v>0</v>
      </c>
    </row>
    <row r="35" spans="1:8" s="12" customFormat="1" ht="20.25" customHeight="1" x14ac:dyDescent="0.25">
      <c r="A35" s="287" t="s">
        <v>183</v>
      </c>
      <c r="B35" s="287"/>
      <c r="C35" s="287"/>
      <c r="D35" s="287"/>
      <c r="E35" s="287"/>
      <c r="F35" s="287"/>
      <c r="G35" s="287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s="327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7" zoomScaleNormal="100" workbookViewId="0">
      <selection activeCell="J15" sqref="J1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282" t="s">
        <v>62</v>
      </c>
      <c r="G1" s="282"/>
      <c r="H1" s="282"/>
    </row>
    <row r="2" spans="1:8" s="28" customFormat="1" ht="18.75" customHeight="1" x14ac:dyDescent="0.3">
      <c r="A2" s="29"/>
      <c r="B2" s="13"/>
      <c r="C2" s="59"/>
      <c r="D2" s="29"/>
      <c r="E2" s="29"/>
      <c r="F2" s="283" t="s">
        <v>92</v>
      </c>
      <c r="G2" s="283"/>
      <c r="H2" s="283"/>
    </row>
    <row r="3" spans="1:8" s="28" customFormat="1" ht="17.25" customHeight="1" x14ac:dyDescent="0.3">
      <c r="A3" s="60"/>
      <c r="B3" s="61"/>
      <c r="C3" s="11"/>
      <c r="D3" s="52"/>
      <c r="E3" s="52"/>
      <c r="F3" s="291" t="s">
        <v>264</v>
      </c>
      <c r="G3" s="291"/>
      <c r="H3" s="291"/>
    </row>
    <row r="4" spans="1:8" s="7" customFormat="1" ht="18" x14ac:dyDescent="0.25">
      <c r="A4" s="284" t="s">
        <v>0</v>
      </c>
      <c r="B4" s="284"/>
      <c r="C4" s="284"/>
      <c r="D4" s="284"/>
      <c r="E4" s="284"/>
      <c r="F4" s="284"/>
      <c r="G4" s="284"/>
    </row>
    <row r="5" spans="1:8" s="7" customFormat="1" x14ac:dyDescent="0.25">
      <c r="A5" s="292" t="s">
        <v>82</v>
      </c>
      <c r="B5" s="292"/>
      <c r="C5" s="292"/>
      <c r="D5" s="292"/>
      <c r="E5" s="292"/>
      <c r="F5" s="292"/>
      <c r="G5" s="292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4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">
        <v>12</v>
      </c>
      <c r="B20" s="53" t="s">
        <v>78</v>
      </c>
      <c r="C20" s="37">
        <v>1</v>
      </c>
      <c r="D20" s="37"/>
      <c r="E20" s="37"/>
      <c r="F20" s="70">
        <v>104000</v>
      </c>
      <c r="G20" s="70">
        <v>8000</v>
      </c>
      <c r="H20" s="17">
        <f t="shared" si="0"/>
        <v>112000</v>
      </c>
    </row>
    <row r="21" spans="1:10" s="7" customFormat="1" ht="15.75" customHeight="1" x14ac:dyDescent="0.25">
      <c r="A21" s="78">
        <v>13</v>
      </c>
      <c r="B21" s="53" t="s">
        <v>78</v>
      </c>
      <c r="C21" s="56">
        <v>0.75</v>
      </c>
      <c r="D21" s="56"/>
      <c r="E21" s="56"/>
      <c r="F21" s="71">
        <v>75000</v>
      </c>
      <c r="G21" s="71">
        <v>6000</v>
      </c>
      <c r="H21" s="45">
        <f t="shared" si="0"/>
        <v>81000</v>
      </c>
    </row>
    <row r="22" spans="1:10" s="7" customFormat="1" ht="15.75" customHeight="1" x14ac:dyDescent="0.25">
      <c r="A22" s="22">
        <v>14</v>
      </c>
      <c r="B22" s="191" t="s">
        <v>232</v>
      </c>
      <c r="C22" s="120">
        <v>1</v>
      </c>
      <c r="D22" s="120"/>
      <c r="E22" s="120"/>
      <c r="F22" s="192">
        <v>109000</v>
      </c>
      <c r="G22" s="192">
        <v>8000</v>
      </c>
      <c r="H22" s="134">
        <f t="shared" si="0"/>
        <v>117000</v>
      </c>
    </row>
    <row r="23" spans="1:10" s="7" customFormat="1" ht="15.75" customHeight="1" x14ac:dyDescent="0.25">
      <c r="A23" s="22">
        <v>15</v>
      </c>
      <c r="B23" s="191" t="s">
        <v>43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25.15" customHeight="1" x14ac:dyDescent="0.25">
      <c r="A24" s="22">
        <v>15</v>
      </c>
      <c r="B24" s="191" t="s">
        <v>178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16</v>
      </c>
      <c r="B25" s="191" t="s">
        <v>235</v>
      </c>
      <c r="C25" s="120"/>
      <c r="D25" s="120"/>
      <c r="E25" s="120"/>
      <c r="F25" s="192"/>
      <c r="G25" s="192"/>
      <c r="H25" s="134">
        <v>3000</v>
      </c>
    </row>
    <row r="26" spans="1:10" s="7" customFormat="1" ht="26.25" customHeight="1" thickBot="1" x14ac:dyDescent="0.3">
      <c r="A26" s="121"/>
      <c r="B26" s="122" t="s">
        <v>85</v>
      </c>
      <c r="C26" s="123">
        <f>SUM(C9:C24)</f>
        <v>15.25</v>
      </c>
      <c r="D26" s="124"/>
      <c r="E26" s="124"/>
      <c r="F26" s="125">
        <f>SUM(F9:F24)</f>
        <v>1695000</v>
      </c>
      <c r="G26" s="125">
        <f>SUM(G9:G24)</f>
        <v>118000</v>
      </c>
      <c r="H26" s="125">
        <f>SUM(H9:H25)</f>
        <v>1816000</v>
      </c>
    </row>
    <row r="27" spans="1:10" s="7" customFormat="1" ht="17.25" customHeight="1" thickBot="1" x14ac:dyDescent="0.3">
      <c r="A27" s="94"/>
      <c r="B27" s="174" t="s">
        <v>49</v>
      </c>
      <c r="C27" s="175"/>
      <c r="D27" s="176">
        <v>662</v>
      </c>
      <c r="E27" s="176">
        <v>4954</v>
      </c>
      <c r="F27" s="181">
        <f>D27*E27</f>
        <v>3279548</v>
      </c>
      <c r="G27" s="177">
        <v>167632</v>
      </c>
      <c r="H27" s="182">
        <f>F27+G27</f>
        <v>3447180</v>
      </c>
      <c r="I27" s="205"/>
      <c r="J27" s="205"/>
    </row>
    <row r="28" spans="1:10" s="7" customFormat="1" ht="20.25" customHeight="1" thickBot="1" x14ac:dyDescent="0.3">
      <c r="A28" s="94"/>
      <c r="B28" s="93" t="s">
        <v>86</v>
      </c>
      <c r="C28" s="92"/>
      <c r="D28" s="92"/>
      <c r="E28" s="92"/>
      <c r="F28" s="183">
        <f>F27+F26</f>
        <v>4974548</v>
      </c>
      <c r="G28" s="96">
        <f>G27+G26</f>
        <v>285632</v>
      </c>
      <c r="H28" s="184">
        <f>H27+H26</f>
        <v>5263180</v>
      </c>
    </row>
    <row r="29" spans="1:10" s="12" customFormat="1" ht="24" customHeight="1" x14ac:dyDescent="0.25">
      <c r="A29" s="277" t="s">
        <v>184</v>
      </c>
      <c r="B29" s="277"/>
      <c r="C29" s="277"/>
      <c r="D29" s="277"/>
      <c r="E29" s="277"/>
      <c r="F29" s="277"/>
      <c r="G29" s="277"/>
      <c r="H29" s="68"/>
    </row>
    <row r="30" spans="1:10" s="13" customFormat="1" x14ac:dyDescent="0.25">
      <c r="A30" s="61"/>
      <c r="B30" s="61" t="s">
        <v>93</v>
      </c>
    </row>
    <row r="31" spans="1:10" s="12" customFormat="1" ht="21" customHeight="1" x14ac:dyDescent="0.25">
      <c r="A31" s="68" t="s">
        <v>23</v>
      </c>
      <c r="B31" s="68"/>
      <c r="C31" s="68"/>
      <c r="D31" s="68"/>
      <c r="E31" s="68"/>
      <c r="F31" s="68"/>
      <c r="G31" s="68"/>
      <c r="H31" s="68"/>
    </row>
    <row r="32" spans="1:10" s="12" customFormat="1" ht="17.25" customHeight="1" x14ac:dyDescent="0.25">
      <c r="A32" s="52"/>
      <c r="B32" s="61" t="s">
        <v>94</v>
      </c>
    </row>
    <row r="33" spans="1:8" customFormat="1" x14ac:dyDescent="0.25">
      <c r="A33" s="15"/>
      <c r="B33" s="15"/>
      <c r="C33" s="15"/>
      <c r="D33" s="15"/>
      <c r="E33" s="15"/>
      <c r="F33" s="15"/>
      <c r="G33" s="15"/>
    </row>
    <row r="34" spans="1:8" ht="15.75" customHeight="1" x14ac:dyDescent="0.25">
      <c r="H34" s="24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1"/>
    </row>
    <row r="38" spans="1:8" ht="15.75" customHeight="1" x14ac:dyDescent="0.25">
      <c r="H38" s="51"/>
    </row>
    <row r="39" spans="1:8" ht="15.75" customHeight="1" x14ac:dyDescent="0.25">
      <c r="H39" s="13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0" zoomScaleNormal="100" workbookViewId="0">
      <selection activeCell="E3" sqref="E3:H3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282" t="s">
        <v>62</v>
      </c>
      <c r="F1" s="282"/>
      <c r="G1" s="282"/>
      <c r="H1" s="282"/>
    </row>
    <row r="2" spans="1:9" s="28" customFormat="1" ht="18.75" customHeight="1" x14ac:dyDescent="0.3">
      <c r="A2" s="29"/>
      <c r="B2" s="13"/>
      <c r="C2" s="59"/>
      <c r="D2" s="29"/>
      <c r="E2" s="283" t="s">
        <v>92</v>
      </c>
      <c r="F2" s="283"/>
      <c r="G2" s="283"/>
      <c r="H2" s="283"/>
    </row>
    <row r="3" spans="1:9" s="28" customFormat="1" ht="17.25" customHeight="1" x14ac:dyDescent="0.3">
      <c r="A3" s="60"/>
      <c r="B3" s="61"/>
      <c r="C3" s="11"/>
      <c r="D3" s="52"/>
      <c r="E3" s="293" t="s">
        <v>265</v>
      </c>
      <c r="F3" s="293"/>
      <c r="G3" s="293"/>
      <c r="H3" s="293"/>
    </row>
    <row r="4" spans="1:9" s="7" customFormat="1" ht="18" x14ac:dyDescent="0.25">
      <c r="A4" s="284" t="s">
        <v>0</v>
      </c>
      <c r="B4" s="284"/>
      <c r="C4" s="284"/>
      <c r="D4" s="284"/>
      <c r="E4" s="284"/>
      <c r="F4" s="284"/>
      <c r="G4" s="284"/>
      <c r="H4" s="284"/>
    </row>
    <row r="5" spans="1:9" s="7" customFormat="1" ht="15" customHeight="1" x14ac:dyDescent="0.25">
      <c r="A5" s="290" t="s">
        <v>50</v>
      </c>
      <c r="B5" s="290"/>
      <c r="C5" s="290"/>
      <c r="D5" s="290"/>
      <c r="E5" s="290"/>
      <c r="F5" s="290"/>
      <c r="G5" s="290"/>
      <c r="H5" s="290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7" customFormat="1" ht="17.25" customHeight="1" x14ac:dyDescent="0.25">
      <c r="A9" s="22">
        <v>2</v>
      </c>
      <c r="B9" s="191" t="s">
        <v>246</v>
      </c>
      <c r="C9" s="120">
        <v>0.5</v>
      </c>
      <c r="D9" s="120"/>
      <c r="E9" s="22">
        <v>57850</v>
      </c>
      <c r="F9" s="22"/>
      <c r="G9" s="134">
        <v>0</v>
      </c>
      <c r="H9" s="214">
        <f t="shared" si="0"/>
        <v>57850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4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4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4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4">
        <f t="shared" si="0"/>
        <v>108000</v>
      </c>
    </row>
    <row r="14" spans="1:9" s="7" customFormat="1" ht="17.25" customHeight="1" x14ac:dyDescent="0.25">
      <c r="A14" s="189">
        <v>7</v>
      </c>
      <c r="B14" s="221" t="s">
        <v>46</v>
      </c>
      <c r="C14" s="222">
        <v>1</v>
      </c>
      <c r="D14" s="222"/>
      <c r="E14" s="189">
        <v>109000</v>
      </c>
      <c r="F14" s="189"/>
      <c r="G14" s="219">
        <v>8000</v>
      </c>
      <c r="H14" s="219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4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4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4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4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4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4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4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4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4">
        <f t="shared" si="0"/>
        <v>58500</v>
      </c>
    </row>
    <row r="24" spans="1:12" s="7" customFormat="1" ht="17.25" customHeight="1" x14ac:dyDescent="0.25">
      <c r="A24" s="23">
        <v>16</v>
      </c>
      <c r="B24" s="215" t="s">
        <v>53</v>
      </c>
      <c r="C24" s="23">
        <v>0.5</v>
      </c>
      <c r="D24" s="23"/>
      <c r="E24" s="23">
        <v>54500</v>
      </c>
      <c r="F24" s="23"/>
      <c r="G24" s="216">
        <v>4000</v>
      </c>
      <c r="H24" s="217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4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4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4">
        <f>E27+G27</f>
        <v>117000</v>
      </c>
    </row>
    <row r="28" spans="1:12" s="7" customFormat="1" ht="21" customHeight="1" thickBot="1" x14ac:dyDescent="0.3">
      <c r="A28" s="121"/>
      <c r="B28" s="122" t="s">
        <v>85</v>
      </c>
      <c r="C28" s="123">
        <f>SUM(C8:C27)</f>
        <v>16.5</v>
      </c>
      <c r="D28" s="123"/>
      <c r="E28" s="123">
        <f>SUM(E8:E27)</f>
        <v>1833350</v>
      </c>
      <c r="F28" s="123"/>
      <c r="G28" s="208">
        <f>SUM(G8:G27)</f>
        <v>104000</v>
      </c>
      <c r="H28" s="125">
        <f>SUM(H8:H27)</f>
        <v>1937350</v>
      </c>
      <c r="I28" s="24"/>
    </row>
    <row r="29" spans="1:12" s="7" customFormat="1" ht="15.75" customHeight="1" thickBot="1" x14ac:dyDescent="0.3">
      <c r="A29" s="95"/>
      <c r="B29" s="100"/>
      <c r="C29" s="98"/>
      <c r="D29" s="98"/>
      <c r="E29" s="98"/>
      <c r="F29" s="98"/>
      <c r="G29" s="98"/>
      <c r="H29" s="99"/>
      <c r="I29" s="47"/>
    </row>
    <row r="30" spans="1:12" s="7" customFormat="1" ht="16.5" customHeight="1" thickBot="1" x14ac:dyDescent="0.3">
      <c r="A30" s="94"/>
      <c r="B30" s="178" t="s">
        <v>49</v>
      </c>
      <c r="C30" s="175"/>
      <c r="D30" s="176">
        <v>459</v>
      </c>
      <c r="E30" s="176">
        <f>D30*F30</f>
        <v>2273886</v>
      </c>
      <c r="F30" s="176">
        <v>4954</v>
      </c>
      <c r="G30" s="176">
        <v>208181</v>
      </c>
      <c r="H30" s="177">
        <f>E30+G30</f>
        <v>2482067</v>
      </c>
      <c r="I30" s="13"/>
      <c r="L30" s="102" t="s">
        <v>66</v>
      </c>
    </row>
    <row r="31" spans="1:12" s="7" customFormat="1" ht="20.25" customHeight="1" thickBot="1" x14ac:dyDescent="0.3">
      <c r="A31" s="94"/>
      <c r="B31" s="93" t="s">
        <v>86</v>
      </c>
      <c r="C31" s="101"/>
      <c r="D31" s="92"/>
      <c r="E31" s="92">
        <f>E30+E28</f>
        <v>4107236</v>
      </c>
      <c r="F31" s="92">
        <v>4539</v>
      </c>
      <c r="G31" s="92">
        <f>G30+G28</f>
        <v>312181</v>
      </c>
      <c r="H31" s="93">
        <f>H30+H28</f>
        <v>4419417</v>
      </c>
      <c r="I31" s="24"/>
    </row>
    <row r="32" spans="1:12" s="12" customFormat="1" ht="24" customHeight="1" x14ac:dyDescent="0.25">
      <c r="A32" s="277" t="s">
        <v>185</v>
      </c>
      <c r="B32" s="277"/>
      <c r="C32" s="277"/>
      <c r="D32" s="277"/>
      <c r="E32" s="277"/>
      <c r="F32" s="277"/>
      <c r="G32" s="277"/>
      <c r="H32" s="68"/>
    </row>
    <row r="33" spans="1:13" s="13" customFormat="1" x14ac:dyDescent="0.25">
      <c r="A33" s="61"/>
      <c r="B33" s="61" t="s">
        <v>93</v>
      </c>
    </row>
    <row r="34" spans="1:13" s="12" customFormat="1" ht="21" customHeight="1" x14ac:dyDescent="0.25">
      <c r="A34" s="68" t="s">
        <v>23</v>
      </c>
      <c r="B34" s="68"/>
      <c r="C34" s="68"/>
      <c r="D34" s="68"/>
      <c r="E34" s="68"/>
      <c r="F34" s="68"/>
      <c r="G34" s="68"/>
      <c r="H34" s="68"/>
    </row>
    <row r="35" spans="1:13" s="12" customFormat="1" ht="17.25" customHeight="1" x14ac:dyDescent="0.25">
      <c r="A35" s="52"/>
      <c r="B35" s="61" t="s">
        <v>94</v>
      </c>
    </row>
    <row r="36" spans="1:13" customFormat="1" x14ac:dyDescent="0.25">
      <c r="A36" s="15"/>
      <c r="B36" s="15"/>
      <c r="C36" s="15"/>
      <c r="D36" s="15"/>
      <c r="E36" s="279"/>
      <c r="F36" s="279"/>
      <c r="G36" s="279"/>
      <c r="H36" s="279"/>
    </row>
    <row r="37" spans="1:13" x14ac:dyDescent="0.25">
      <c r="E37" s="4"/>
      <c r="F37" s="4"/>
      <c r="G37" s="4"/>
      <c r="H37" s="4"/>
    </row>
    <row r="38" spans="1:13" x14ac:dyDescent="0.25">
      <c r="E38" s="4"/>
      <c r="F38" s="4"/>
      <c r="G38" s="4"/>
      <c r="H38" s="4"/>
    </row>
    <row r="42" spans="1:13" x14ac:dyDescent="0.25">
      <c r="M42" s="6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282" t="s">
        <v>62</v>
      </c>
      <c r="G1" s="282"/>
      <c r="H1" s="282"/>
      <c r="I1" s="282"/>
    </row>
    <row r="2" spans="1:10" s="28" customFormat="1" ht="18.75" customHeight="1" x14ac:dyDescent="0.3">
      <c r="A2" s="29"/>
      <c r="B2" s="13"/>
      <c r="C2" s="59"/>
      <c r="D2" s="59"/>
      <c r="E2" s="283" t="s">
        <v>92</v>
      </c>
      <c r="F2" s="283"/>
      <c r="G2" s="283"/>
      <c r="H2" s="283"/>
      <c r="I2" s="283"/>
    </row>
    <row r="3" spans="1:10" s="28" customFormat="1" ht="17.25" customHeight="1" x14ac:dyDescent="0.3">
      <c r="A3" s="60"/>
      <c r="B3" s="61"/>
      <c r="C3" s="11"/>
      <c r="D3" s="11"/>
      <c r="E3" s="52"/>
      <c r="F3" s="295" t="s">
        <v>264</v>
      </c>
      <c r="G3" s="295"/>
      <c r="H3" s="295"/>
      <c r="I3" s="295"/>
    </row>
    <row r="4" spans="1:10" customFormat="1" ht="18" x14ac:dyDescent="0.25">
      <c r="A4" s="284" t="s">
        <v>0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7" customFormat="1" x14ac:dyDescent="0.25">
      <c r="A5" s="297" t="s">
        <v>222</v>
      </c>
      <c r="B5" s="297"/>
      <c r="C5" s="297"/>
      <c r="D5" s="297"/>
      <c r="E5" s="297"/>
      <c r="F5" s="297"/>
      <c r="G5" s="297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296" t="s">
        <v>16</v>
      </c>
      <c r="B11" s="296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277" t="s">
        <v>184</v>
      </c>
      <c r="B12" s="277"/>
      <c r="C12" s="277"/>
      <c r="D12" s="277"/>
      <c r="E12" s="277"/>
      <c r="F12" s="277"/>
      <c r="G12" s="277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294"/>
      <c r="G17" s="294"/>
      <c r="H17" s="294"/>
      <c r="I17" s="294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281"/>
      <c r="B1" s="281"/>
      <c r="C1" s="12"/>
      <c r="D1" s="12"/>
      <c r="E1" s="299" t="s">
        <v>62</v>
      </c>
      <c r="F1" s="299"/>
      <c r="G1" s="299"/>
      <c r="H1" s="80"/>
    </row>
    <row r="2" spans="1:9" s="28" customFormat="1" ht="18.75" customHeight="1" x14ac:dyDescent="0.3">
      <c r="A2" s="73"/>
      <c r="B2" s="303"/>
      <c r="C2" s="303"/>
      <c r="D2" s="130"/>
      <c r="E2" s="304" t="s">
        <v>104</v>
      </c>
      <c r="F2" s="304"/>
      <c r="G2" s="304"/>
      <c r="H2" s="79"/>
    </row>
    <row r="3" spans="1:9" s="28" customFormat="1" ht="18.75" x14ac:dyDescent="0.3">
      <c r="A3" s="39"/>
      <c r="C3" s="75"/>
      <c r="D3" s="75"/>
      <c r="E3" s="300" t="s">
        <v>264</v>
      </c>
      <c r="F3" s="300"/>
      <c r="G3" s="300"/>
      <c r="H3" s="40"/>
      <c r="I3" s="40"/>
    </row>
    <row r="4" spans="1:9" ht="20.25" x14ac:dyDescent="0.25">
      <c r="A4" s="301" t="s">
        <v>54</v>
      </c>
      <c r="B4" s="301"/>
      <c r="C4" s="301"/>
      <c r="D4" s="301"/>
      <c r="E4" s="301"/>
      <c r="F4" s="301"/>
      <c r="G4" s="301"/>
    </row>
    <row r="5" spans="1:9" x14ac:dyDescent="0.25">
      <c r="A5" s="302" t="s">
        <v>128</v>
      </c>
      <c r="B5" s="302"/>
      <c r="C5" s="302"/>
      <c r="D5" s="302"/>
      <c r="E5" s="302"/>
      <c r="F5" s="302"/>
      <c r="G5" s="302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9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05" t="s">
        <v>16</v>
      </c>
      <c r="B29" s="306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277" t="s">
        <v>186</v>
      </c>
      <c r="B30" s="277"/>
      <c r="C30" s="277"/>
      <c r="D30" s="277"/>
      <c r="E30" s="277"/>
      <c r="F30" s="277"/>
      <c r="G30" s="277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298"/>
      <c r="D35" s="298"/>
      <c r="E35" s="298"/>
      <c r="F35" s="298"/>
      <c r="G35" s="298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2025-01-27T17:43:20Z</dcterms:modified>
</cp:coreProperties>
</file>