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8C4ECB7-C779-4081-83BC-38FD45C6F891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'!$A$1:$G$62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E46" i="27" l="1"/>
  <c r="G46" i="27"/>
  <c r="F46" i="27"/>
  <c r="E57" i="27"/>
  <c r="F57" i="27"/>
  <c r="D44" i="6"/>
  <c r="E43" i="6"/>
  <c r="G43" i="6"/>
  <c r="C44" i="6"/>
  <c r="F43" i="6"/>
  <c r="G57" i="27" l="1"/>
  <c r="G29" i="15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G40" i="30" s="1"/>
  <c r="F40" i="30"/>
  <c r="F39" i="30"/>
  <c r="G39" i="30" s="1"/>
  <c r="E21" i="37"/>
  <c r="F21" i="37"/>
  <c r="D41" i="30"/>
  <c r="C41" i="30"/>
  <c r="H9" i="23"/>
  <c r="D26" i="40"/>
  <c r="E25" i="40"/>
  <c r="G25" i="40"/>
  <c r="C26" i="40"/>
  <c r="F25" i="40"/>
  <c r="E14" i="41"/>
  <c r="F14" i="41"/>
  <c r="G14" i="41" s="1"/>
  <c r="F24" i="40"/>
  <c r="E24" i="40"/>
  <c r="G24" i="40" s="1"/>
  <c r="E24" i="3"/>
  <c r="F23" i="3"/>
  <c r="D24" i="3"/>
  <c r="C24" i="3"/>
  <c r="E38" i="30"/>
  <c r="F38" i="30"/>
  <c r="D19" i="29"/>
  <c r="D20" i="38"/>
  <c r="G21" i="37" l="1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E24" i="39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8" i="37"/>
  <c r="H24" i="37" s="1"/>
  <c r="H24" i="36"/>
  <c r="H33" i="36" s="1"/>
  <c r="H34" i="7"/>
  <c r="E25" i="44"/>
  <c r="F25" i="44"/>
  <c r="E24" i="44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G39" i="27" l="1"/>
  <c r="G24" i="39"/>
  <c r="G19" i="3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E42" i="6"/>
  <c r="F42" i="6"/>
  <c r="G42" i="6" s="1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H34" i="25" s="1"/>
  <c r="G9" i="25"/>
  <c r="H17" i="25"/>
  <c r="H22" i="25"/>
  <c r="H25" i="25"/>
  <c r="H27" i="25"/>
  <c r="H30" i="25"/>
  <c r="H24" i="25"/>
  <c r="H33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D58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E44" i="6" s="1"/>
  <c r="G12" i="6" l="1"/>
  <c r="G29" i="6"/>
  <c r="F44" i="6"/>
  <c r="G33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8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7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G12" i="34" l="1"/>
  <c r="G11" i="39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8" i="27"/>
  <c r="F58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8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 s="1"/>
  <c r="H11" i="17"/>
  <c r="I8" i="17"/>
  <c r="I11" i="17" s="1"/>
</calcChain>
</file>

<file path=xl/sharedStrings.xml><?xml version="1.0" encoding="utf-8"?>
<sst xmlns="http://schemas.openxmlformats.org/spreadsheetml/2006/main" count="890" uniqueCount="269">
  <si>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</si>
  <si>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</si>
  <si>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</si>
  <si>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</si>
  <si>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</si>
  <si>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</si>
  <si>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</si>
  <si>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</si>
  <si>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</si>
  <si>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</si>
  <si>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</si>
  <si>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</si>
  <si>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</si>
  <si>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</si>
  <si>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</si>
  <si>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</si>
  <si>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</si>
  <si>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</si>
  <si>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</si>
  <si>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</si>
  <si>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</si>
  <si>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</si>
  <si>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</si>
  <si>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</si>
  <si>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</si>
  <si>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</si>
  <si>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</si>
  <si>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</si>
  <si>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</si>
  <si>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</si>
  <si>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</si>
  <si>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</si>
  <si>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</si>
  <si>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</si>
  <si>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</si>
  <si>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</si>
  <si>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</si>
  <si>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</si>
  <si>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</si>
  <si>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</si>
  <si>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</si>
  <si>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</si>
  <si>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</si>
  <si>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</si>
  <si>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</si>
  <si>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</si>
  <si>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</si>
  <si>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</si>
  <si>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</si>
  <si>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</si>
  <si>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</si>
  <si>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</si>
  <si>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</si>
  <si>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</si>
  <si>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</si>
  <si>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</si>
  <si>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</si>
  <si>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</si>
  <si>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</si>
  <si>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</si>
  <si>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</si>
  <si>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</si>
  <si>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</si>
  <si>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</si>
  <si>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</si>
  <si>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</si>
  <si>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</si>
  <si>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</si>
  <si>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</si>
  <si>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</si>
  <si>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</si>
  <si>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</si>
  <si>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</si>
  <si>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</si>
  <si>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</si>
  <si>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</si>
  <si>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</si>
  <si>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</si>
  <si>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</si>
  <si>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</si>
  <si>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</si>
  <si>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</si>
  <si>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</si>
  <si>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</si>
  <si>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</si>
  <si>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</si>
  <si>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</si>
  <si>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</si>
  <si>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</si>
  <si>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</si>
  <si>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</si>
  <si>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</si>
  <si>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</si>
  <si>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</si>
  <si>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</si>
  <si>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</si>
  <si>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</si>
  <si>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</si>
  <si>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</si>
  <si>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</si>
  <si>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</si>
  <si>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</si>
  <si>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</si>
  <si>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</si>
  <si>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</si>
  <si>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</si>
  <si>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</si>
  <si>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</si>
  <si>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</si>
  <si>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</si>
  <si>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</si>
  <si>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</si>
  <si>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</si>
  <si>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</si>
  <si>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</si>
  <si>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</si>
  <si>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</si>
  <si>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</si>
  <si>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</si>
  <si>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</si>
  <si>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</si>
  <si>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</si>
  <si>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</si>
  <si>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</si>
  <si>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</si>
  <si>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</si>
  <si>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</si>
  <si>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</si>
  <si>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</si>
  <si>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</si>
  <si>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</si>
  <si>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</si>
  <si>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</si>
  <si>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</si>
  <si>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</si>
  <si>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</si>
  <si>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</si>
  <si>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</si>
  <si>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</si>
  <si>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</si>
  <si>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</si>
  <si>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</si>
  <si>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</si>
  <si>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</si>
  <si>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</si>
  <si>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</si>
  <si>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</si>
  <si>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</si>
  <si>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</si>
  <si>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</si>
  <si>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</si>
  <si>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</si>
  <si>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</si>
  <si>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</si>
  <si>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</si>
  <si>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</si>
  <si>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</si>
  <si>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</si>
  <si>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</si>
  <si>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</si>
  <si>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</si>
  <si>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</si>
  <si>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</si>
  <si>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</si>
  <si>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</si>
  <si>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</si>
  <si>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</si>
  <si>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</si>
  <si>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</si>
  <si>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</si>
  <si>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</si>
  <si>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</si>
  <si>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</si>
  <si>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</si>
  <si>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</si>
  <si>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</si>
  <si>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</si>
  <si>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</si>
  <si>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</si>
  <si>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</si>
  <si>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</si>
  <si>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</si>
  <si>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</si>
  <si>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</si>
  <si>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</si>
  <si>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</si>
  <si>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</si>
  <si>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</si>
  <si>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</si>
  <si>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</si>
  <si>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</si>
  <si>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</si>
  <si>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</si>
  <si>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</si>
  <si>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</si>
  <si>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</si>
  <si>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</si>
  <si>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</si>
  <si>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</si>
  <si>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</si>
  <si>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</si>
  <si>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</si>
  <si>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</si>
  <si>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</si>
  <si>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</si>
  <si>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</si>
  <si>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</si>
  <si>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</si>
  <si>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</si>
  <si>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</si>
  <si>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</si>
  <si>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</si>
  <si>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</si>
  <si>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</si>
  <si>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</si>
  <si>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</si>
  <si>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</si>
  <si>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</si>
  <si>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</si>
  <si>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</si>
  <si>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</si>
  <si>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</si>
  <si>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</si>
  <si>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</si>
  <si>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</si>
  <si>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</si>
  <si>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</si>
  <si>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</si>
  <si>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</si>
  <si>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</si>
  <si>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</si>
  <si>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</si>
  <si>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</si>
  <si>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</si>
  <si>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</si>
  <si>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</si>
  <si>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</si>
  <si>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</si>
  <si>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</si>
  <si>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</si>
  <si>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</si>
  <si>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</si>
  <si>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</si>
  <si>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</si>
  <si>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</si>
  <si>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</si>
  <si>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</si>
  <si>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</si>
  <si>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</si>
  <si>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</si>
  <si>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</si>
  <si>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</si>
  <si>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</si>
  <si>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</si>
  <si>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</si>
  <si>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</si>
  <si>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</si>
  <si>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</si>
  <si>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</si>
  <si>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</si>
  <si>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</si>
  <si>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</si>
  <si>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</si>
  <si>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</si>
  <si>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</si>
  <si>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</si>
  <si>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</si>
  <si>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>էլեկտրիկ</t>
  </si>
  <si>
    <t xml:space="preserve">29 մայիսի 2025թ. N 74-Ա որոշման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</si>
</sst>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14" fillId="0" borderId="0" xfId="2" applyFont="1"/>
    <xf numFmtId="0" fontId="8" fillId="0" borderId="7" xfId="0" applyFont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0" fontId="8" fillId="2" borderId="3" xfId="0" applyFont="1" applyFill="1" applyBorder="1"/>
    <xf numFmtId="0" fontId="8" fillId="2" borderId="0" xfId="0" applyFont="1" applyFill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3" customWidth="1"/>
    <col min="3" max="3" width="11.28515625" style="252" customWidth="1"/>
    <col min="4" max="4" width="13.7109375" style="252" customWidth="1"/>
    <col min="5" max="5" width="12.85546875" style="252" customWidth="1"/>
    <col min="6" max="7" width="18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1"/>
      <c r="B1" s="231"/>
      <c r="C1" s="232" t="s">
        <v>59</v>
      </c>
      <c r="D1" s="232"/>
      <c r="E1" s="233"/>
      <c r="F1" s="309" t="s">
        <v>62</v>
      </c>
      <c r="G1" s="309"/>
      <c r="H1" s="234"/>
    </row>
    <row r="2" spans="1:10" s="237" customFormat="1" ht="18.75" customHeight="1" x14ac:dyDescent="0.3">
      <c r="A2" s="235"/>
      <c r="B2" s="199"/>
      <c r="C2" s="236"/>
      <c r="D2" s="236"/>
      <c r="E2" s="235"/>
      <c r="F2" s="310" t="s">
        <v>92</v>
      </c>
      <c r="G2" s="310"/>
      <c r="H2" s="235"/>
    </row>
    <row r="3" spans="1:10" s="237" customFormat="1" ht="14.25" customHeight="1" x14ac:dyDescent="0.3">
      <c r="A3" s="238"/>
      <c r="B3" s="198"/>
      <c r="C3" s="239"/>
      <c r="D3" s="239"/>
      <c r="E3" s="201"/>
      <c r="F3" s="311" t="s">
        <v>268</v>
      </c>
      <c r="G3" s="311"/>
      <c r="H3" s="240"/>
    </row>
    <row r="4" spans="1:10" s="241" customFormat="1" ht="14.25" customHeight="1" x14ac:dyDescent="0.25">
      <c r="A4" s="89"/>
      <c r="B4" s="312" t="s">
        <v>17</v>
      </c>
      <c r="C4" s="312"/>
      <c r="D4" s="312"/>
      <c r="E4" s="312"/>
      <c r="F4" s="312"/>
      <c r="G4" s="312"/>
      <c r="H4" s="89"/>
      <c r="I4" s="89"/>
      <c r="J4" s="89"/>
    </row>
    <row r="5" spans="1:10" s="241" customFormat="1" ht="16.5" thickBot="1" x14ac:dyDescent="0.3">
      <c r="A5" s="89"/>
      <c r="B5" s="313" t="s">
        <v>77</v>
      </c>
      <c r="C5" s="313"/>
      <c r="D5" s="313"/>
      <c r="E5" s="313"/>
      <c r="F5" s="313"/>
      <c r="G5" s="313"/>
      <c r="H5" s="89"/>
      <c r="I5" s="89"/>
      <c r="J5" s="89"/>
    </row>
    <row r="6" spans="1:10" s="244" customFormat="1" ht="120" customHeight="1" thickBot="1" x14ac:dyDescent="0.3">
      <c r="A6" s="242" t="s">
        <v>1</v>
      </c>
      <c r="B6" s="242" t="s">
        <v>18</v>
      </c>
      <c r="C6" s="242" t="s">
        <v>19</v>
      </c>
      <c r="D6" s="242" t="s">
        <v>20</v>
      </c>
      <c r="E6" s="242" t="s">
        <v>134</v>
      </c>
      <c r="F6" s="242" t="s">
        <v>21</v>
      </c>
      <c r="G6" s="242" t="s">
        <v>6</v>
      </c>
      <c r="H6" s="243"/>
      <c r="I6" s="243"/>
      <c r="J6" s="243"/>
    </row>
    <row r="7" spans="1:10" s="89" customFormat="1" ht="15.75" x14ac:dyDescent="0.25">
      <c r="A7" s="245">
        <v>1</v>
      </c>
      <c r="B7" s="138" t="s">
        <v>110</v>
      </c>
      <c r="C7" s="246">
        <v>1</v>
      </c>
      <c r="D7" s="246">
        <f>287500+15000</f>
        <v>302500</v>
      </c>
      <c r="E7" s="136">
        <f>D7*C7</f>
        <v>302500</v>
      </c>
      <c r="F7" s="138">
        <f>8000*C7</f>
        <v>8000</v>
      </c>
      <c r="G7" s="247">
        <f>E7+F7</f>
        <v>310500</v>
      </c>
    </row>
    <row r="8" spans="1:10" s="89" customFormat="1" ht="15.75" x14ac:dyDescent="0.25">
      <c r="A8" s="245">
        <v>2</v>
      </c>
      <c r="B8" s="138" t="s">
        <v>55</v>
      </c>
      <c r="C8" s="246">
        <v>1</v>
      </c>
      <c r="D8" s="246">
        <v>220000</v>
      </c>
      <c r="E8" s="136">
        <f t="shared" ref="E8:E57" si="0">D8*C8</f>
        <v>220000</v>
      </c>
      <c r="F8" s="138">
        <f t="shared" ref="F8:F57" si="1">8000*C8</f>
        <v>8000</v>
      </c>
      <c r="G8" s="247">
        <f t="shared" ref="G8:G57" si="2">+F8+E8</f>
        <v>228000</v>
      </c>
    </row>
    <row r="9" spans="1:10" s="89" customFormat="1" ht="15.75" x14ac:dyDescent="0.25">
      <c r="A9" s="245">
        <v>3</v>
      </c>
      <c r="B9" s="138" t="s">
        <v>56</v>
      </c>
      <c r="C9" s="246">
        <v>1</v>
      </c>
      <c r="D9" s="246">
        <v>202500</v>
      </c>
      <c r="E9" s="136">
        <f t="shared" si="0"/>
        <v>202500</v>
      </c>
      <c r="F9" s="138">
        <f t="shared" si="1"/>
        <v>8000</v>
      </c>
      <c r="G9" s="247">
        <f t="shared" si="2"/>
        <v>210500</v>
      </c>
    </row>
    <row r="10" spans="1:10" s="89" customFormat="1" ht="31.5" x14ac:dyDescent="0.25">
      <c r="A10" s="245">
        <v>4</v>
      </c>
      <c r="B10" s="248" t="s">
        <v>135</v>
      </c>
      <c r="C10" s="246">
        <v>1</v>
      </c>
      <c r="D10" s="246">
        <v>127000</v>
      </c>
      <c r="E10" s="136">
        <f t="shared" si="0"/>
        <v>127000</v>
      </c>
      <c r="F10" s="138">
        <f t="shared" si="1"/>
        <v>8000</v>
      </c>
      <c r="G10" s="247">
        <f t="shared" si="2"/>
        <v>135000</v>
      </c>
    </row>
    <row r="11" spans="1:10" s="89" customFormat="1" ht="15.75" x14ac:dyDescent="0.25">
      <c r="A11" s="245">
        <v>5</v>
      </c>
      <c r="B11" s="138" t="s">
        <v>136</v>
      </c>
      <c r="C11" s="246">
        <v>1</v>
      </c>
      <c r="D11" s="246">
        <v>182000</v>
      </c>
      <c r="E11" s="136">
        <f t="shared" si="0"/>
        <v>182000</v>
      </c>
      <c r="F11" s="138">
        <f t="shared" si="1"/>
        <v>8000</v>
      </c>
      <c r="G11" s="247">
        <f t="shared" si="2"/>
        <v>190000</v>
      </c>
    </row>
    <row r="12" spans="1:10" s="89" customFormat="1" ht="47.25" x14ac:dyDescent="0.25">
      <c r="A12" s="245">
        <v>6</v>
      </c>
      <c r="B12" s="248" t="s">
        <v>137</v>
      </c>
      <c r="C12" s="246">
        <v>1</v>
      </c>
      <c r="D12" s="246">
        <v>182000</v>
      </c>
      <c r="E12" s="136">
        <f t="shared" si="0"/>
        <v>182000</v>
      </c>
      <c r="F12" s="138">
        <f t="shared" si="1"/>
        <v>8000</v>
      </c>
      <c r="G12" s="247">
        <f>+F12+E12</f>
        <v>190000</v>
      </c>
    </row>
    <row r="13" spans="1:10" s="89" customFormat="1" ht="15.75" x14ac:dyDescent="0.25">
      <c r="A13" s="245">
        <v>7</v>
      </c>
      <c r="B13" s="248" t="s">
        <v>31</v>
      </c>
      <c r="C13" s="246">
        <v>1</v>
      </c>
      <c r="D13" s="246">
        <v>114000</v>
      </c>
      <c r="E13" s="136">
        <f t="shared" si="0"/>
        <v>114000</v>
      </c>
      <c r="F13" s="138">
        <f t="shared" si="1"/>
        <v>8000</v>
      </c>
      <c r="G13" s="247">
        <f>+F13+E13</f>
        <v>122000</v>
      </c>
    </row>
    <row r="14" spans="1:10" s="89" customFormat="1" ht="15.75" x14ac:dyDescent="0.25">
      <c r="A14" s="245">
        <v>8</v>
      </c>
      <c r="B14" s="138" t="s">
        <v>13</v>
      </c>
      <c r="C14" s="246">
        <v>1</v>
      </c>
      <c r="D14" s="246">
        <v>138000</v>
      </c>
      <c r="E14" s="136">
        <f t="shared" si="0"/>
        <v>138000</v>
      </c>
      <c r="F14" s="138">
        <f t="shared" si="1"/>
        <v>8000</v>
      </c>
      <c r="G14" s="247">
        <f t="shared" si="2"/>
        <v>146000</v>
      </c>
    </row>
    <row r="15" spans="1:10" s="89" customFormat="1" ht="15.75" x14ac:dyDescent="0.25">
      <c r="A15" s="245">
        <v>9</v>
      </c>
      <c r="B15" s="138" t="s">
        <v>13</v>
      </c>
      <c r="C15" s="246">
        <v>1</v>
      </c>
      <c r="D15" s="246">
        <v>123000</v>
      </c>
      <c r="E15" s="136">
        <f t="shared" si="0"/>
        <v>123000</v>
      </c>
      <c r="F15" s="138">
        <f t="shared" si="1"/>
        <v>8000</v>
      </c>
      <c r="G15" s="247">
        <f t="shared" si="2"/>
        <v>131000</v>
      </c>
    </row>
    <row r="16" spans="1:10" s="89" customFormat="1" ht="15.75" x14ac:dyDescent="0.25">
      <c r="A16" s="245">
        <v>10</v>
      </c>
      <c r="B16" s="138" t="s">
        <v>13</v>
      </c>
      <c r="C16" s="246">
        <v>1</v>
      </c>
      <c r="D16" s="246">
        <v>123000</v>
      </c>
      <c r="E16" s="136">
        <f t="shared" si="0"/>
        <v>123000</v>
      </c>
      <c r="F16" s="138">
        <f t="shared" si="1"/>
        <v>8000</v>
      </c>
      <c r="G16" s="247">
        <f t="shared" si="2"/>
        <v>131000</v>
      </c>
    </row>
    <row r="17" spans="1:12" s="89" customFormat="1" ht="15.75" x14ac:dyDescent="0.25">
      <c r="A17" s="245">
        <v>11</v>
      </c>
      <c r="B17" s="138" t="s">
        <v>13</v>
      </c>
      <c r="C17" s="246">
        <v>0.5</v>
      </c>
      <c r="D17" s="246">
        <v>123000</v>
      </c>
      <c r="E17" s="136">
        <f t="shared" si="0"/>
        <v>61500</v>
      </c>
      <c r="F17" s="138">
        <f t="shared" si="1"/>
        <v>4000</v>
      </c>
      <c r="G17" s="247">
        <f t="shared" si="2"/>
        <v>65500</v>
      </c>
    </row>
    <row r="18" spans="1:12" s="89" customFormat="1" ht="15.75" x14ac:dyDescent="0.25">
      <c r="A18" s="245">
        <v>12</v>
      </c>
      <c r="B18" s="138" t="s">
        <v>13</v>
      </c>
      <c r="C18" s="246">
        <v>0.5</v>
      </c>
      <c r="D18" s="246">
        <v>123000</v>
      </c>
      <c r="E18" s="136">
        <f t="shared" si="0"/>
        <v>61500</v>
      </c>
      <c r="F18" s="138">
        <f t="shared" si="1"/>
        <v>4000</v>
      </c>
      <c r="G18" s="247">
        <f t="shared" si="2"/>
        <v>65500</v>
      </c>
    </row>
    <row r="19" spans="1:12" s="89" customFormat="1" ht="15.75" x14ac:dyDescent="0.25">
      <c r="A19" s="245">
        <v>13</v>
      </c>
      <c r="B19" s="138" t="s">
        <v>138</v>
      </c>
      <c r="C19" s="246">
        <v>1</v>
      </c>
      <c r="D19" s="246">
        <v>110000</v>
      </c>
      <c r="E19" s="136">
        <f t="shared" si="0"/>
        <v>110000</v>
      </c>
      <c r="F19" s="138">
        <f t="shared" si="1"/>
        <v>8000</v>
      </c>
      <c r="G19" s="247">
        <f t="shared" si="2"/>
        <v>118000</v>
      </c>
    </row>
    <row r="20" spans="1:12" s="89" customFormat="1" ht="15.75" x14ac:dyDescent="0.25">
      <c r="A20" s="245">
        <v>14</v>
      </c>
      <c r="B20" s="138" t="s">
        <v>139</v>
      </c>
      <c r="C20" s="246">
        <v>1</v>
      </c>
      <c r="D20" s="246">
        <v>154000</v>
      </c>
      <c r="E20" s="136">
        <f t="shared" si="0"/>
        <v>154000</v>
      </c>
      <c r="F20" s="138">
        <f t="shared" si="1"/>
        <v>8000</v>
      </c>
      <c r="G20" s="247">
        <f t="shared" si="2"/>
        <v>162000</v>
      </c>
    </row>
    <row r="21" spans="1:12" s="89" customFormat="1" ht="15.75" x14ac:dyDescent="0.25">
      <c r="A21" s="245">
        <v>15</v>
      </c>
      <c r="B21" s="248" t="s">
        <v>249</v>
      </c>
      <c r="C21" s="246">
        <v>3</v>
      </c>
      <c r="D21" s="246">
        <v>128000</v>
      </c>
      <c r="E21" s="136">
        <f t="shared" si="0"/>
        <v>384000</v>
      </c>
      <c r="F21" s="138">
        <f t="shared" si="1"/>
        <v>24000</v>
      </c>
      <c r="G21" s="247">
        <f t="shared" si="2"/>
        <v>408000</v>
      </c>
      <c r="L21" s="89" t="s">
        <v>66</v>
      </c>
    </row>
    <row r="22" spans="1:12" s="89" customFormat="1" ht="31.5" x14ac:dyDescent="0.25">
      <c r="A22" s="245">
        <v>16</v>
      </c>
      <c r="B22" s="248" t="s">
        <v>245</v>
      </c>
      <c r="C22" s="246">
        <v>4</v>
      </c>
      <c r="D22" s="246">
        <v>100000</v>
      </c>
      <c r="E22" s="136">
        <f t="shared" si="0"/>
        <v>400000</v>
      </c>
      <c r="F22" s="138">
        <f t="shared" si="1"/>
        <v>32000</v>
      </c>
      <c r="G22" s="247">
        <f t="shared" si="2"/>
        <v>432000</v>
      </c>
    </row>
    <row r="23" spans="1:12" s="89" customFormat="1" ht="15.75" x14ac:dyDescent="0.25">
      <c r="A23" s="245">
        <v>17</v>
      </c>
      <c r="B23" s="138" t="s">
        <v>60</v>
      </c>
      <c r="C23" s="246">
        <v>0.5</v>
      </c>
      <c r="D23" s="246">
        <v>104000</v>
      </c>
      <c r="E23" s="136">
        <f t="shared" si="0"/>
        <v>52000</v>
      </c>
      <c r="F23" s="138">
        <f t="shared" si="1"/>
        <v>4000</v>
      </c>
      <c r="G23" s="247">
        <f t="shared" si="2"/>
        <v>56000</v>
      </c>
    </row>
    <row r="24" spans="1:12" s="89" customFormat="1" ht="15.75" x14ac:dyDescent="0.25">
      <c r="A24" s="245">
        <v>18</v>
      </c>
      <c r="B24" s="138" t="s">
        <v>60</v>
      </c>
      <c r="C24" s="246">
        <v>0.5</v>
      </c>
      <c r="D24" s="246">
        <v>104000</v>
      </c>
      <c r="E24" s="136">
        <f t="shared" si="0"/>
        <v>52000</v>
      </c>
      <c r="F24" s="138">
        <f t="shared" si="1"/>
        <v>4000</v>
      </c>
      <c r="G24" s="247">
        <f t="shared" si="2"/>
        <v>56000</v>
      </c>
    </row>
    <row r="25" spans="1:12" s="89" customFormat="1" ht="15.75" x14ac:dyDescent="0.25">
      <c r="A25" s="245">
        <v>19</v>
      </c>
      <c r="B25" s="138" t="s">
        <v>60</v>
      </c>
      <c r="C25" s="246">
        <v>0.5</v>
      </c>
      <c r="D25" s="246">
        <v>104000</v>
      </c>
      <c r="E25" s="136">
        <f t="shared" si="0"/>
        <v>52000</v>
      </c>
      <c r="F25" s="138">
        <f t="shared" si="1"/>
        <v>4000</v>
      </c>
      <c r="G25" s="247">
        <f t="shared" si="2"/>
        <v>56000</v>
      </c>
    </row>
    <row r="26" spans="1:12" s="89" customFormat="1" ht="15.75" x14ac:dyDescent="0.25">
      <c r="A26" s="245">
        <v>20</v>
      </c>
      <c r="B26" s="138" t="s">
        <v>60</v>
      </c>
      <c r="C26" s="246">
        <v>0.5</v>
      </c>
      <c r="D26" s="246">
        <v>104000</v>
      </c>
      <c r="E26" s="136">
        <f t="shared" si="0"/>
        <v>52000</v>
      </c>
      <c r="F26" s="138">
        <f t="shared" si="1"/>
        <v>4000</v>
      </c>
      <c r="G26" s="247">
        <f t="shared" si="2"/>
        <v>56000</v>
      </c>
    </row>
    <row r="27" spans="1:12" s="89" customFormat="1" ht="15.75" x14ac:dyDescent="0.25">
      <c r="A27" s="245">
        <v>21</v>
      </c>
      <c r="B27" s="138" t="s">
        <v>60</v>
      </c>
      <c r="C27" s="246">
        <v>0.5</v>
      </c>
      <c r="D27" s="246">
        <v>104000</v>
      </c>
      <c r="E27" s="136">
        <f t="shared" si="0"/>
        <v>52000</v>
      </c>
      <c r="F27" s="138">
        <f t="shared" si="1"/>
        <v>4000</v>
      </c>
      <c r="G27" s="247">
        <f t="shared" si="2"/>
        <v>56000</v>
      </c>
    </row>
    <row r="28" spans="1:12" s="89" customFormat="1" ht="15.75" x14ac:dyDescent="0.25">
      <c r="A28" s="245">
        <v>22</v>
      </c>
      <c r="B28" s="138" t="s">
        <v>60</v>
      </c>
      <c r="C28" s="246">
        <v>0.5</v>
      </c>
      <c r="D28" s="246">
        <v>104000</v>
      </c>
      <c r="E28" s="136">
        <f t="shared" si="0"/>
        <v>52000</v>
      </c>
      <c r="F28" s="138">
        <f t="shared" si="1"/>
        <v>4000</v>
      </c>
      <c r="G28" s="247">
        <f t="shared" si="2"/>
        <v>56000</v>
      </c>
    </row>
    <row r="29" spans="1:12" s="89" customFormat="1" ht="15.75" x14ac:dyDescent="0.25">
      <c r="A29" s="245">
        <v>23</v>
      </c>
      <c r="B29" s="138" t="s">
        <v>60</v>
      </c>
      <c r="C29" s="246">
        <v>1</v>
      </c>
      <c r="D29" s="246">
        <v>104000</v>
      </c>
      <c r="E29" s="136">
        <f t="shared" si="0"/>
        <v>104000</v>
      </c>
      <c r="F29" s="138">
        <f t="shared" si="1"/>
        <v>8000</v>
      </c>
      <c r="G29" s="247">
        <f t="shared" si="2"/>
        <v>112000</v>
      </c>
    </row>
    <row r="30" spans="1:12" s="89" customFormat="1" ht="15.75" x14ac:dyDescent="0.25">
      <c r="A30" s="245">
        <v>24</v>
      </c>
      <c r="B30" s="138" t="s">
        <v>244</v>
      </c>
      <c r="C30" s="246">
        <v>5</v>
      </c>
      <c r="D30" s="246">
        <v>250000</v>
      </c>
      <c r="E30" s="136">
        <f t="shared" si="0"/>
        <v>1250000</v>
      </c>
      <c r="F30" s="138">
        <f t="shared" si="1"/>
        <v>40000</v>
      </c>
      <c r="G30" s="247">
        <f t="shared" si="2"/>
        <v>1290000</v>
      </c>
    </row>
    <row r="31" spans="1:12" s="89" customFormat="1" ht="15.75" x14ac:dyDescent="0.25">
      <c r="A31" s="245">
        <v>25</v>
      </c>
      <c r="B31" s="138" t="s">
        <v>140</v>
      </c>
      <c r="C31" s="246">
        <v>1</v>
      </c>
      <c r="D31" s="246">
        <v>170000</v>
      </c>
      <c r="E31" s="136">
        <f t="shared" si="0"/>
        <v>170000</v>
      </c>
      <c r="F31" s="138">
        <f t="shared" si="1"/>
        <v>8000</v>
      </c>
      <c r="G31" s="247">
        <f t="shared" si="2"/>
        <v>178000</v>
      </c>
    </row>
    <row r="32" spans="1:12" s="89" customFormat="1" ht="15.75" x14ac:dyDescent="0.25">
      <c r="A32" s="245">
        <v>26</v>
      </c>
      <c r="B32" s="248" t="s">
        <v>202</v>
      </c>
      <c r="C32" s="246">
        <v>1</v>
      </c>
      <c r="D32" s="246">
        <v>220000</v>
      </c>
      <c r="E32" s="136">
        <f t="shared" si="0"/>
        <v>220000</v>
      </c>
      <c r="F32" s="138">
        <f t="shared" si="1"/>
        <v>8000</v>
      </c>
      <c r="G32" s="247">
        <f t="shared" si="2"/>
        <v>228000</v>
      </c>
    </row>
    <row r="33" spans="1:9" s="89" customFormat="1" ht="15.75" x14ac:dyDescent="0.25">
      <c r="A33" s="245">
        <v>27</v>
      </c>
      <c r="B33" s="248" t="s">
        <v>141</v>
      </c>
      <c r="C33" s="246">
        <v>3</v>
      </c>
      <c r="D33" s="246">
        <v>197600</v>
      </c>
      <c r="E33" s="136">
        <f t="shared" si="0"/>
        <v>592800</v>
      </c>
      <c r="F33" s="138">
        <f t="shared" si="1"/>
        <v>24000</v>
      </c>
      <c r="G33" s="247">
        <f t="shared" si="2"/>
        <v>616800</v>
      </c>
    </row>
    <row r="34" spans="1:9" s="89" customFormat="1" ht="15.75" x14ac:dyDescent="0.25">
      <c r="A34" s="245">
        <v>28</v>
      </c>
      <c r="B34" s="248" t="s">
        <v>256</v>
      </c>
      <c r="C34" s="246">
        <v>1</v>
      </c>
      <c r="D34" s="246">
        <v>172000</v>
      </c>
      <c r="E34" s="136">
        <f t="shared" si="0"/>
        <v>172000</v>
      </c>
      <c r="F34" s="138">
        <f t="shared" si="1"/>
        <v>8000</v>
      </c>
      <c r="G34" s="247">
        <f t="shared" si="2"/>
        <v>180000</v>
      </c>
    </row>
    <row r="35" spans="1:9" s="140" customFormat="1" ht="47.25" x14ac:dyDescent="0.25">
      <c r="A35" s="245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5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5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5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5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5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5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5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5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5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5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15.75" x14ac:dyDescent="0.25">
      <c r="A46" s="245">
        <v>40</v>
      </c>
      <c r="B46" s="136" t="s">
        <v>60</v>
      </c>
      <c r="C46" s="137">
        <v>1</v>
      </c>
      <c r="D46" s="137">
        <v>150000</v>
      </c>
      <c r="E46" s="136">
        <f t="shared" si="0"/>
        <v>150000</v>
      </c>
      <c r="F46" s="138">
        <f t="shared" si="1"/>
        <v>8000</v>
      </c>
      <c r="G46" s="139">
        <f t="shared" si="2"/>
        <v>158000</v>
      </c>
      <c r="I46" s="89"/>
    </row>
    <row r="47" spans="1:9" s="140" customFormat="1" ht="31.5" x14ac:dyDescent="0.25">
      <c r="A47" s="245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5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5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5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5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5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5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5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5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5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305" customFormat="1" ht="15.75" x14ac:dyDescent="0.25">
      <c r="A57" s="299">
        <v>51</v>
      </c>
      <c r="B57" s="300" t="s">
        <v>267</v>
      </c>
      <c r="C57" s="301">
        <v>1</v>
      </c>
      <c r="D57" s="301">
        <v>123000</v>
      </c>
      <c r="E57" s="302">
        <f t="shared" si="0"/>
        <v>123000</v>
      </c>
      <c r="F57" s="303">
        <f t="shared" si="1"/>
        <v>8000</v>
      </c>
      <c r="G57" s="304">
        <f t="shared" si="2"/>
        <v>131000</v>
      </c>
      <c r="I57" s="19"/>
    </row>
    <row r="58" spans="1:9" s="89" customFormat="1" ht="25.5" customHeight="1" thickBot="1" x14ac:dyDescent="0.3">
      <c r="A58" s="314" t="s">
        <v>16</v>
      </c>
      <c r="B58" s="315"/>
      <c r="C58" s="194">
        <f>SUM(C7:C57)</f>
        <v>80.25</v>
      </c>
      <c r="D58" s="195">
        <f>SUM(D7:D57)</f>
        <v>6614200</v>
      </c>
      <c r="E58" s="195">
        <f>SUM(E7:E57)</f>
        <v>12527150</v>
      </c>
      <c r="F58" s="195">
        <f t="shared" ref="F58:G58" si="3">SUM(F7:F57)</f>
        <v>640000</v>
      </c>
      <c r="G58" s="195">
        <f t="shared" si="3"/>
        <v>13167150</v>
      </c>
    </row>
    <row r="59" spans="1:9" s="202" customFormat="1" ht="16.5" customHeight="1" x14ac:dyDescent="0.25">
      <c r="A59" s="308" t="s">
        <v>180</v>
      </c>
      <c r="B59" s="308"/>
      <c r="C59" s="308"/>
      <c r="D59" s="308"/>
      <c r="E59" s="308"/>
      <c r="F59" s="308"/>
      <c r="G59" s="308"/>
    </row>
    <row r="60" spans="1:9" s="199" customFormat="1" ht="15" customHeight="1" x14ac:dyDescent="0.25">
      <c r="A60" s="249"/>
      <c r="B60" s="249" t="s">
        <v>93</v>
      </c>
      <c r="C60" s="250"/>
      <c r="D60" s="250"/>
      <c r="E60" s="250"/>
      <c r="F60" s="250"/>
      <c r="G60" s="250"/>
    </row>
    <row r="61" spans="1:9" s="202" customFormat="1" ht="12" customHeight="1" x14ac:dyDescent="0.25">
      <c r="A61" s="200" t="s">
        <v>23</v>
      </c>
      <c r="B61" s="200"/>
      <c r="C61" s="200"/>
      <c r="D61" s="200"/>
      <c r="E61" s="200"/>
      <c r="F61" s="200"/>
      <c r="G61" s="200"/>
    </row>
    <row r="62" spans="1:9" s="202" customFormat="1" ht="15.75" x14ac:dyDescent="0.25">
      <c r="A62" s="201"/>
      <c r="B62" s="198" t="s">
        <v>94</v>
      </c>
    </row>
    <row r="63" spans="1:9" ht="15.75" x14ac:dyDescent="0.25">
      <c r="A63" s="233"/>
      <c r="B63" s="233"/>
      <c r="C63" s="233"/>
      <c r="D63" s="233"/>
      <c r="E63" s="233"/>
      <c r="F63" s="233"/>
      <c r="G63" s="233"/>
    </row>
    <row r="64" spans="1:9" ht="15.75" x14ac:dyDescent="0.25">
      <c r="A64" s="222"/>
      <c r="B64" s="316"/>
      <c r="C64" s="316"/>
      <c r="D64" s="316"/>
      <c r="E64" s="316"/>
      <c r="F64" s="316"/>
      <c r="G64" s="316"/>
      <c r="H64" s="251"/>
    </row>
    <row r="65" spans="2:7" ht="18" customHeight="1" x14ac:dyDescent="0.25">
      <c r="B65" s="306"/>
      <c r="C65" s="307"/>
      <c r="D65" s="307"/>
      <c r="E65" s="307"/>
      <c r="F65" s="307"/>
      <c r="G65" s="307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33"/>
      <c r="B1" s="333"/>
      <c r="C1" s="351" t="s">
        <v>62</v>
      </c>
      <c r="D1" s="351"/>
      <c r="E1" s="351"/>
      <c r="F1" s="351"/>
      <c r="G1" s="351"/>
    </row>
    <row r="2" spans="1:10" s="28" customFormat="1" ht="18.75" customHeight="1" x14ac:dyDescent="0.3">
      <c r="A2" s="73"/>
      <c r="B2" s="74"/>
      <c r="C2" s="355" t="s">
        <v>95</v>
      </c>
      <c r="D2" s="355"/>
      <c r="E2" s="355"/>
      <c r="F2" s="355"/>
      <c r="G2" s="355"/>
    </row>
    <row r="3" spans="1:10" s="28" customFormat="1" ht="18.75" x14ac:dyDescent="0.3">
      <c r="A3" s="39"/>
      <c r="C3" s="75"/>
      <c r="D3" s="75"/>
      <c r="E3" s="352" t="s">
        <v>264</v>
      </c>
      <c r="F3" s="352"/>
      <c r="G3" s="352"/>
      <c r="H3" s="352"/>
      <c r="I3" s="352"/>
      <c r="J3" s="352"/>
    </row>
    <row r="4" spans="1:10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10" x14ac:dyDescent="0.25">
      <c r="A5" s="354" t="s">
        <v>105</v>
      </c>
      <c r="B5" s="354"/>
      <c r="C5" s="354"/>
      <c r="D5" s="354"/>
      <c r="E5" s="354"/>
      <c r="F5" s="354"/>
      <c r="G5" s="354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9" t="s">
        <v>16</v>
      </c>
      <c r="B23" s="360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25" t="s">
        <v>187</v>
      </c>
      <c r="B24" s="325"/>
      <c r="C24" s="325"/>
      <c r="D24" s="325"/>
      <c r="E24" s="325"/>
      <c r="F24" s="325"/>
      <c r="G24" s="325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63" t="s">
        <v>62</v>
      </c>
      <c r="H1" s="363"/>
      <c r="I1" s="363"/>
    </row>
    <row r="2" spans="1:9" x14ac:dyDescent="0.25">
      <c r="G2" s="363" t="s">
        <v>95</v>
      </c>
      <c r="H2" s="363"/>
      <c r="I2" s="363"/>
    </row>
    <row r="3" spans="1:9" x14ac:dyDescent="0.25">
      <c r="G3" s="364" t="s">
        <v>264</v>
      </c>
      <c r="H3" s="364"/>
      <c r="I3" s="364"/>
    </row>
    <row r="4" spans="1:9" ht="18" x14ac:dyDescent="0.25">
      <c r="A4" s="337" t="s">
        <v>0</v>
      </c>
      <c r="B4" s="337"/>
      <c r="C4" s="337"/>
      <c r="D4" s="337"/>
      <c r="E4" s="337"/>
      <c r="F4" s="337"/>
      <c r="G4" s="337"/>
      <c r="H4" s="337"/>
      <c r="I4" s="337"/>
    </row>
    <row r="5" spans="1:9" ht="16.5" thickBot="1" x14ac:dyDescent="0.3">
      <c r="A5" s="362" t="s">
        <v>58</v>
      </c>
      <c r="B5" s="362"/>
      <c r="C5" s="362"/>
      <c r="D5" s="362"/>
      <c r="E5" s="362"/>
      <c r="F5" s="362"/>
      <c r="G5" s="362"/>
      <c r="H5" s="362"/>
      <c r="I5" s="362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79">
        <v>150000</v>
      </c>
      <c r="E7" s="279"/>
      <c r="F7" s="279"/>
      <c r="G7" s="279"/>
      <c r="H7" s="279">
        <v>8000</v>
      </c>
      <c r="I7" s="279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79">
        <v>116000</v>
      </c>
      <c r="E8" s="279"/>
      <c r="F8" s="279"/>
      <c r="G8" s="279"/>
      <c r="H8" s="279">
        <v>8000</v>
      </c>
      <c r="I8" s="279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0">
        <v>114000</v>
      </c>
      <c r="E9" s="280"/>
      <c r="F9" s="280"/>
      <c r="G9" s="280"/>
      <c r="H9" s="281">
        <v>8000</v>
      </c>
      <c r="I9" s="279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1">
        <v>110000</v>
      </c>
      <c r="E10" s="281"/>
      <c r="F10" s="281"/>
      <c r="G10" s="281"/>
      <c r="H10" s="281">
        <v>8000</v>
      </c>
      <c r="I10" s="279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1">
        <v>100700</v>
      </c>
      <c r="E11" s="281"/>
      <c r="F11" s="281"/>
      <c r="G11" s="281"/>
      <c r="H11" s="281">
        <v>8000</v>
      </c>
      <c r="I11" s="279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1">
        <v>100700</v>
      </c>
      <c r="E12" s="281"/>
      <c r="F12" s="281"/>
      <c r="G12" s="281"/>
      <c r="H12" s="281">
        <v>8000</v>
      </c>
      <c r="I12" s="279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0">
        <v>109000</v>
      </c>
      <c r="E13" s="280"/>
      <c r="F13" s="280"/>
      <c r="G13" s="280"/>
      <c r="H13" s="281">
        <v>8000</v>
      </c>
      <c r="I13" s="279">
        <f t="shared" si="0"/>
        <v>117000</v>
      </c>
    </row>
    <row r="14" spans="1:9" ht="19.5" customHeight="1" x14ac:dyDescent="0.25">
      <c r="A14" s="23">
        <v>8</v>
      </c>
      <c r="B14" s="215" t="s">
        <v>15</v>
      </c>
      <c r="C14" s="23">
        <v>1</v>
      </c>
      <c r="D14" s="282">
        <v>97700</v>
      </c>
      <c r="E14" s="282"/>
      <c r="F14" s="282"/>
      <c r="G14" s="282"/>
      <c r="H14" s="282">
        <v>8000</v>
      </c>
      <c r="I14" s="283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1">
        <v>100700</v>
      </c>
      <c r="E15" s="281"/>
      <c r="F15" s="281"/>
      <c r="G15" s="281"/>
      <c r="H15" s="281">
        <v>8000</v>
      </c>
      <c r="I15" s="281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1">
        <v>52000</v>
      </c>
      <c r="E16" s="281"/>
      <c r="F16" s="281"/>
      <c r="G16" s="281"/>
      <c r="H16" s="281">
        <v>4000</v>
      </c>
      <c r="I16" s="281">
        <f t="shared" si="0"/>
        <v>56000</v>
      </c>
    </row>
    <row r="17" spans="1:9" ht="19.5" customHeight="1" thickBot="1" x14ac:dyDescent="0.3">
      <c r="A17" s="255"/>
      <c r="B17" s="20"/>
      <c r="C17" s="255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4"/>
      <c r="B18" s="285" t="s">
        <v>85</v>
      </c>
      <c r="C18" s="176">
        <f>SUM(C7:C16)</f>
        <v>9.5</v>
      </c>
      <c r="D18" s="286">
        <f>SUM(D7:D16)</f>
        <v>1050800</v>
      </c>
      <c r="E18" s="286"/>
      <c r="F18" s="286"/>
      <c r="G18" s="286"/>
      <c r="H18" s="286">
        <f>SUM(H7:H16)</f>
        <v>76000</v>
      </c>
      <c r="I18" s="286">
        <f>SUM(I7:I16)</f>
        <v>1108500</v>
      </c>
    </row>
    <row r="19" spans="1:9" s="19" customFormat="1" ht="22.5" customHeight="1" thickBot="1" x14ac:dyDescent="0.3">
      <c r="A19" s="284">
        <v>7</v>
      </c>
      <c r="B19" s="174" t="s">
        <v>49</v>
      </c>
      <c r="C19" s="287"/>
      <c r="D19" s="286">
        <f>E19*F19</f>
        <v>1035405</v>
      </c>
      <c r="E19" s="288">
        <v>133</v>
      </c>
      <c r="F19" s="176">
        <v>7785</v>
      </c>
      <c r="G19" s="176">
        <v>44100</v>
      </c>
      <c r="H19" s="286">
        <v>64000</v>
      </c>
      <c r="I19" s="286">
        <f>D19+H19+G19</f>
        <v>1143505</v>
      </c>
    </row>
    <row r="20" spans="1:9" s="19" customFormat="1" ht="24" customHeight="1" thickBot="1" x14ac:dyDescent="0.3">
      <c r="A20" s="284"/>
      <c r="B20" s="289" t="s">
        <v>87</v>
      </c>
      <c r="C20" s="175"/>
      <c r="D20" s="286">
        <f>D19+D18</f>
        <v>2086205</v>
      </c>
      <c r="E20" s="286">
        <f t="shared" ref="E20:I20" si="1">E19+E18</f>
        <v>133</v>
      </c>
      <c r="F20" s="286">
        <f t="shared" si="1"/>
        <v>7785</v>
      </c>
      <c r="G20" s="286">
        <f t="shared" si="1"/>
        <v>44100</v>
      </c>
      <c r="H20" s="286">
        <f t="shared" si="1"/>
        <v>140000</v>
      </c>
      <c r="I20" s="286">
        <f t="shared" si="1"/>
        <v>2252005</v>
      </c>
    </row>
    <row r="21" spans="1:9" s="12" customFormat="1" ht="23.25" customHeight="1" x14ac:dyDescent="0.25">
      <c r="A21" s="331" t="s">
        <v>184</v>
      </c>
      <c r="B21" s="365"/>
      <c r="C21" s="331"/>
      <c r="D21" s="331"/>
      <c r="E21" s="331"/>
      <c r="F21" s="331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61"/>
      <c r="F26" s="361"/>
      <c r="G26" s="361"/>
      <c r="H26" s="361"/>
      <c r="I26" s="361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7" t="s">
        <v>62</v>
      </c>
      <c r="F1" s="367"/>
      <c r="G1" s="367"/>
    </row>
    <row r="2" spans="1:7" x14ac:dyDescent="0.25">
      <c r="E2" s="367" t="s">
        <v>92</v>
      </c>
      <c r="F2" s="367"/>
      <c r="G2" s="367"/>
    </row>
    <row r="3" spans="1:7" x14ac:dyDescent="0.25">
      <c r="E3" s="352" t="s">
        <v>264</v>
      </c>
      <c r="F3" s="352"/>
      <c r="G3" s="352"/>
    </row>
    <row r="4" spans="1:7" ht="15" x14ac:dyDescent="0.25">
      <c r="A4" s="368" t="s">
        <v>0</v>
      </c>
      <c r="B4" s="368"/>
      <c r="C4" s="368"/>
      <c r="D4" s="368"/>
      <c r="E4" s="368"/>
      <c r="F4" s="368"/>
      <c r="G4" s="368"/>
    </row>
    <row r="5" spans="1:7" ht="16.5" thickBot="1" x14ac:dyDescent="0.3">
      <c r="A5" s="369" t="s">
        <v>63</v>
      </c>
      <c r="B5" s="369"/>
      <c r="C5" s="369"/>
      <c r="D5" s="369"/>
      <c r="E5" s="369"/>
      <c r="F5" s="369"/>
      <c r="G5" s="369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4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3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66" t="s">
        <v>188</v>
      </c>
      <c r="B42" s="366"/>
      <c r="C42" s="366"/>
      <c r="D42" s="366"/>
      <c r="E42" s="366"/>
      <c r="F42" s="366"/>
      <c r="G42" s="366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64" t="s">
        <v>264</v>
      </c>
      <c r="F3" s="364"/>
      <c r="G3" s="364"/>
    </row>
    <row r="4" spans="1:9" ht="15" x14ac:dyDescent="0.25">
      <c r="A4" s="368" t="s">
        <v>122</v>
      </c>
      <c r="B4" s="368"/>
      <c r="C4" s="368"/>
      <c r="D4" s="368"/>
      <c r="E4" s="368"/>
      <c r="F4" s="368"/>
      <c r="G4" s="368"/>
    </row>
    <row r="5" spans="1:9" ht="16.5" thickBot="1" x14ac:dyDescent="0.3">
      <c r="A5" s="369" t="s">
        <v>223</v>
      </c>
      <c r="B5" s="369"/>
      <c r="C5" s="369"/>
      <c r="D5" s="369"/>
      <c r="E5" s="369"/>
      <c r="F5" s="369"/>
      <c r="G5" s="369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145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5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1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2">
        <f t="shared" si="2"/>
        <v>29250</v>
      </c>
    </row>
    <row r="17" spans="1:8" ht="18.75" customHeight="1" x14ac:dyDescent="0.25">
      <c r="A17" s="132">
        <v>11</v>
      </c>
      <c r="B17" s="291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2">
        <f t="shared" si="2"/>
        <v>58500</v>
      </c>
    </row>
    <row r="18" spans="1:8" ht="18.75" customHeight="1" x14ac:dyDescent="0.25">
      <c r="A18" s="132">
        <v>12</v>
      </c>
      <c r="B18" s="291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2">
        <f t="shared" si="2"/>
        <v>58500</v>
      </c>
    </row>
    <row r="19" spans="1:8" ht="18.75" customHeight="1" x14ac:dyDescent="0.25">
      <c r="A19" s="132">
        <v>13</v>
      </c>
      <c r="B19" s="291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2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3"/>
      <c r="B21" s="365" t="s">
        <v>180</v>
      </c>
      <c r="C21" s="365"/>
      <c r="D21" s="365"/>
      <c r="E21" s="365"/>
      <c r="F21" s="365"/>
      <c r="G21" s="365"/>
      <c r="H21" s="365"/>
    </row>
    <row r="22" spans="1:8" ht="21" customHeight="1" x14ac:dyDescent="0.25">
      <c r="A22" s="293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3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3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3"/>
      <c r="B25" s="111"/>
      <c r="C25" s="294"/>
      <c r="D25" s="294"/>
      <c r="E25" s="293"/>
      <c r="F25" s="293"/>
      <c r="G25" s="293"/>
    </row>
    <row r="26" spans="1:8" ht="21" customHeight="1" x14ac:dyDescent="0.25">
      <c r="A26" s="293"/>
      <c r="B26" s="111"/>
      <c r="C26" s="294"/>
      <c r="D26" s="294"/>
      <c r="E26" s="371"/>
      <c r="F26" s="371"/>
      <c r="G26" s="371"/>
    </row>
    <row r="27" spans="1:8" ht="21" customHeight="1" x14ac:dyDescent="0.25">
      <c r="A27" s="293"/>
      <c r="B27" s="111"/>
      <c r="C27" s="294"/>
      <c r="D27" s="294"/>
      <c r="E27" s="293"/>
      <c r="F27" s="293"/>
      <c r="G27" s="293"/>
    </row>
    <row r="28" spans="1:8" ht="21" customHeight="1" x14ac:dyDescent="0.25">
      <c r="A28" s="293"/>
      <c r="B28" s="111"/>
      <c r="C28" s="294"/>
      <c r="D28" s="294"/>
      <c r="E28" s="293"/>
      <c r="F28" s="293"/>
      <c r="G28" s="293"/>
    </row>
    <row r="29" spans="1:8" ht="21" customHeight="1" x14ac:dyDescent="0.25">
      <c r="A29" s="293"/>
      <c r="B29" s="111"/>
      <c r="C29" s="294"/>
      <c r="D29" s="294"/>
      <c r="E29" s="293"/>
      <c r="F29" s="293"/>
      <c r="G29" s="293"/>
    </row>
    <row r="30" spans="1:8" ht="21" customHeight="1" x14ac:dyDescent="0.25">
      <c r="A30" s="293"/>
      <c r="B30" s="111"/>
      <c r="C30" s="294"/>
      <c r="D30" s="294"/>
      <c r="E30" s="293"/>
      <c r="F30" s="293"/>
      <c r="G30" s="293"/>
    </row>
    <row r="31" spans="1:8" ht="21" customHeight="1" x14ac:dyDescent="0.25">
      <c r="A31" s="293"/>
      <c r="B31" s="114"/>
      <c r="C31" s="294"/>
      <c r="D31" s="294"/>
      <c r="E31" s="293"/>
      <c r="F31" s="294"/>
      <c r="G31" s="293"/>
    </row>
    <row r="32" spans="1:8" ht="21" customHeight="1" x14ac:dyDescent="0.25">
      <c r="A32" s="293"/>
      <c r="B32" s="111"/>
      <c r="C32" s="294"/>
      <c r="D32" s="294"/>
      <c r="E32" s="293"/>
      <c r="F32" s="293"/>
      <c r="G32" s="295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293"/>
      <c r="F34" s="293"/>
      <c r="G34" s="293"/>
    </row>
    <row r="35" spans="1:7" ht="24" customHeight="1" x14ac:dyDescent="0.25">
      <c r="A35" s="293"/>
      <c r="B35" s="296"/>
      <c r="C35" s="296"/>
      <c r="D35" s="296"/>
      <c r="E35" s="296"/>
      <c r="F35" s="296"/>
      <c r="G35" s="297"/>
    </row>
    <row r="36" spans="1:7" s="12" customFormat="1" ht="30.75" customHeight="1" x14ac:dyDescent="0.25">
      <c r="A36" s="370"/>
      <c r="B36" s="370"/>
      <c r="C36" s="370"/>
      <c r="D36" s="370"/>
      <c r="E36" s="370"/>
      <c r="F36" s="370"/>
      <c r="G36" s="370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7" t="s">
        <v>62</v>
      </c>
      <c r="F1" s="367"/>
      <c r="G1" s="367"/>
      <c r="L1" s="193"/>
    </row>
    <row r="2" spans="1:12" x14ac:dyDescent="0.25">
      <c r="E2" s="367" t="s">
        <v>92</v>
      </c>
      <c r="F2" s="367"/>
      <c r="G2" s="367"/>
    </row>
    <row r="3" spans="1:12" x14ac:dyDescent="0.25">
      <c r="E3" s="352" t="s">
        <v>264</v>
      </c>
      <c r="F3" s="352"/>
      <c r="G3" s="352"/>
    </row>
    <row r="4" spans="1:12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12" ht="16.5" thickBot="1" x14ac:dyDescent="0.3">
      <c r="A5" s="374" t="s">
        <v>224</v>
      </c>
      <c r="B5" s="374"/>
      <c r="C5" s="374"/>
      <c r="D5" s="374"/>
      <c r="E5" s="374"/>
      <c r="F5" s="374"/>
      <c r="G5" s="374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5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75" t="s">
        <v>188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6"/>
      <c r="F23" s="376"/>
      <c r="G23" s="37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225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5" t="s">
        <v>6</v>
      </c>
      <c r="H6" s="229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6">
        <f>E7+F7</f>
        <v>173000</v>
      </c>
      <c r="H7" s="229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6">
        <f t="shared" ref="G8:G33" si="1">E8+F8</f>
        <v>118000</v>
      </c>
      <c r="H8" s="229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6">
        <f t="shared" si="1"/>
        <v>58500</v>
      </c>
      <c r="H9" s="229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6">
        <f t="shared" si="1"/>
        <v>58500</v>
      </c>
      <c r="H10" s="229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7">
        <f t="shared" si="1"/>
        <v>117000</v>
      </c>
      <c r="H11" s="230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6">
        <f t="shared" si="1"/>
        <v>87750</v>
      </c>
      <c r="H12" s="229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6">
        <f t="shared" si="1"/>
        <v>65520.000000000007</v>
      </c>
      <c r="H13" s="229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6">
        <f t="shared" si="1"/>
        <v>65520.000000000007</v>
      </c>
      <c r="H14" s="229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6">
        <f t="shared" si="1"/>
        <v>65520.000000000007</v>
      </c>
      <c r="H15" s="229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6">
        <f t="shared" si="1"/>
        <v>65520.000000000007</v>
      </c>
      <c r="H16" s="229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6">
        <f t="shared" si="1"/>
        <v>65520.000000000007</v>
      </c>
      <c r="H17" s="229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6">
        <f t="shared" si="1"/>
        <v>65520.000000000007</v>
      </c>
      <c r="H18" s="229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6">
        <f t="shared" si="1"/>
        <v>87750</v>
      </c>
      <c r="H19" s="229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6">
        <f t="shared" si="1"/>
        <v>58500</v>
      </c>
      <c r="H20" s="229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6">
        <f t="shared" si="1"/>
        <v>58500</v>
      </c>
      <c r="H21" s="229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6">
        <f t="shared" si="1"/>
        <v>58500</v>
      </c>
      <c r="H22" s="229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6">
        <f t="shared" si="1"/>
        <v>58500</v>
      </c>
      <c r="H23" s="229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6">
        <f t="shared" si="1"/>
        <v>58500</v>
      </c>
      <c r="H24" s="229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6">
        <f t="shared" si="1"/>
        <v>58500</v>
      </c>
      <c r="H25" s="229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6">
        <f t="shared" si="1"/>
        <v>117000</v>
      </c>
      <c r="H26" s="229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6">
        <f t="shared" si="1"/>
        <v>117000</v>
      </c>
      <c r="H27" s="229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6">
        <f t="shared" si="1"/>
        <v>58500</v>
      </c>
      <c r="H28" s="229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7">
        <f t="shared" si="1"/>
        <v>58500</v>
      </c>
      <c r="H29" s="230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6">
        <f t="shared" si="1"/>
        <v>58500</v>
      </c>
      <c r="H30" s="229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6">
        <f t="shared" si="1"/>
        <v>117000</v>
      </c>
      <c r="H31" s="229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6">
        <f t="shared" si="1"/>
        <v>117000</v>
      </c>
      <c r="H32" s="229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6">
        <f t="shared" si="1"/>
        <v>87750</v>
      </c>
      <c r="H33" s="229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8">
        <f t="shared" si="3"/>
        <v>2175870</v>
      </c>
      <c r="H34" s="206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76"/>
      <c r="F40" s="376"/>
      <c r="G40" s="376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72"/>
      <c r="B50" s="372"/>
      <c r="C50" s="372"/>
      <c r="D50" s="372"/>
      <c r="E50" s="372"/>
      <c r="F50" s="372"/>
      <c r="G50" s="372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N25" sqref="N25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7" t="s">
        <v>62</v>
      </c>
      <c r="F1" s="367"/>
      <c r="G1" s="367"/>
    </row>
    <row r="2" spans="1:8" x14ac:dyDescent="0.25">
      <c r="E2" s="367" t="s">
        <v>92</v>
      </c>
      <c r="F2" s="367"/>
      <c r="G2" s="367"/>
    </row>
    <row r="3" spans="1:8" x14ac:dyDescent="0.25">
      <c r="E3" s="352" t="s">
        <v>264</v>
      </c>
      <c r="F3" s="352"/>
      <c r="G3" s="352"/>
    </row>
    <row r="4" spans="1:8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8" ht="16.5" thickBot="1" x14ac:dyDescent="0.3">
      <c r="A5" s="374" t="s">
        <v>226</v>
      </c>
      <c r="B5" s="374"/>
      <c r="C5" s="374"/>
      <c r="D5" s="374"/>
      <c r="E5" s="374"/>
      <c r="F5" s="374"/>
      <c r="G5" s="374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6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75" t="s">
        <v>188</v>
      </c>
      <c r="C36" s="375"/>
      <c r="D36" s="375"/>
      <c r="E36" s="375"/>
      <c r="F36" s="375"/>
      <c r="G36" s="375"/>
      <c r="H36" s="375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76"/>
      <c r="F41" s="376"/>
      <c r="G41" s="376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72"/>
      <c r="B51" s="372"/>
      <c r="C51" s="372"/>
      <c r="D51" s="372"/>
      <c r="E51" s="372"/>
      <c r="F51" s="372"/>
      <c r="G51" s="372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7" t="s">
        <v>62</v>
      </c>
      <c r="F1" s="367"/>
      <c r="G1" s="367"/>
    </row>
    <row r="2" spans="1:8" x14ac:dyDescent="0.25">
      <c r="A2" s="196"/>
      <c r="B2" s="196"/>
      <c r="C2" s="196"/>
      <c r="D2" s="196"/>
      <c r="E2" s="377" t="s">
        <v>92</v>
      </c>
      <c r="F2" s="377"/>
      <c r="G2" s="377"/>
      <c r="H2" s="146"/>
    </row>
    <row r="3" spans="1:8" x14ac:dyDescent="0.25">
      <c r="A3" s="196"/>
      <c r="B3" s="196"/>
      <c r="C3" s="196"/>
      <c r="D3" s="196"/>
      <c r="E3" s="378" t="s">
        <v>264</v>
      </c>
      <c r="F3" s="378"/>
      <c r="G3" s="378"/>
      <c r="H3" s="146"/>
    </row>
    <row r="4" spans="1:8" ht="15" x14ac:dyDescent="0.25">
      <c r="A4" s="379" t="s">
        <v>122</v>
      </c>
      <c r="B4" s="379"/>
      <c r="C4" s="379"/>
      <c r="D4" s="379"/>
      <c r="E4" s="379"/>
      <c r="F4" s="379"/>
      <c r="G4" s="379"/>
      <c r="H4" s="146"/>
    </row>
    <row r="5" spans="1:8" ht="16.5" thickBot="1" x14ac:dyDescent="0.3">
      <c r="A5" s="380" t="s">
        <v>227</v>
      </c>
      <c r="B5" s="380"/>
      <c r="C5" s="380"/>
      <c r="D5" s="380"/>
      <c r="E5" s="380"/>
      <c r="F5" s="380"/>
      <c r="G5" s="380"/>
      <c r="H5" s="146"/>
    </row>
    <row r="6" spans="1:8" ht="110.25" x14ac:dyDescent="0.25">
      <c r="A6" s="197" t="s">
        <v>1</v>
      </c>
      <c r="B6" s="197" t="s">
        <v>18</v>
      </c>
      <c r="C6" s="197" t="s">
        <v>19</v>
      </c>
      <c r="D6" s="197" t="s">
        <v>20</v>
      </c>
      <c r="E6" s="197" t="s">
        <v>163</v>
      </c>
      <c r="F6" s="197" t="s">
        <v>5</v>
      </c>
      <c r="G6" s="197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81" t="s">
        <v>188</v>
      </c>
      <c r="C25" s="381"/>
      <c r="D25" s="381"/>
      <c r="E25" s="381"/>
      <c r="F25" s="381"/>
      <c r="G25" s="381"/>
      <c r="H25" s="381"/>
    </row>
    <row r="26" spans="1:8" ht="21" customHeight="1" x14ac:dyDescent="0.25">
      <c r="A26" s="109"/>
      <c r="B26" s="198"/>
      <c r="C26" s="198" t="s">
        <v>93</v>
      </c>
      <c r="D26" s="198"/>
      <c r="E26" s="199"/>
      <c r="F26" s="199"/>
      <c r="G26" s="199"/>
      <c r="H26" s="199"/>
    </row>
    <row r="27" spans="1:8" ht="21" customHeight="1" x14ac:dyDescent="0.25">
      <c r="A27" s="109"/>
      <c r="B27" s="200" t="s">
        <v>23</v>
      </c>
      <c r="C27" s="200"/>
      <c r="D27" s="200"/>
      <c r="E27" s="200"/>
      <c r="F27" s="200"/>
      <c r="G27" s="200"/>
      <c r="H27" s="200"/>
    </row>
    <row r="28" spans="1:8" ht="21" customHeight="1" x14ac:dyDescent="0.25">
      <c r="A28" s="109"/>
      <c r="B28" s="201"/>
      <c r="C28" s="198" t="s">
        <v>94</v>
      </c>
      <c r="D28" s="198"/>
      <c r="E28" s="202"/>
      <c r="F28" s="202"/>
      <c r="G28" s="202"/>
      <c r="H28" s="202"/>
    </row>
    <row r="29" spans="1:8" ht="21" customHeight="1" x14ac:dyDescent="0.25">
      <c r="A29" s="109"/>
      <c r="B29" s="203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3"/>
      <c r="C30" s="108"/>
      <c r="D30" s="108"/>
      <c r="E30" s="376"/>
      <c r="F30" s="376"/>
      <c r="G30" s="376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72"/>
      <c r="B40" s="372"/>
      <c r="C40" s="372"/>
      <c r="D40" s="372"/>
      <c r="E40" s="372"/>
      <c r="F40" s="372"/>
      <c r="G40" s="372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L20" sqref="L20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228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</row>
    <row r="10" spans="1:9" s="151" customFormat="1" ht="18.75" customHeight="1" x14ac:dyDescent="0.25">
      <c r="A10" s="132">
        <v>4</v>
      </c>
      <c r="B10" s="84" t="s">
        <v>36</v>
      </c>
      <c r="C10" s="156">
        <v>0.5</v>
      </c>
      <c r="D10" s="156">
        <v>109000</v>
      </c>
      <c r="E10" s="132">
        <f t="shared" si="0"/>
        <v>54500</v>
      </c>
      <c r="F10" s="132">
        <f t="shared" si="1"/>
        <v>4000</v>
      </c>
      <c r="G10" s="132">
        <f t="shared" si="2"/>
        <v>58500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G20" si="3">SUM(E7:E19)</f>
        <v>881250</v>
      </c>
      <c r="F20" s="119">
        <f t="shared" si="3"/>
        <v>62000</v>
      </c>
      <c r="G20" s="119">
        <f t="shared" si="3"/>
        <v>943250</v>
      </c>
      <c r="H20" s="298"/>
    </row>
    <row r="21" spans="1:8" ht="33" customHeight="1" x14ac:dyDescent="0.25">
      <c r="A21" s="107"/>
      <c r="B21" s="375" t="s">
        <v>188</v>
      </c>
      <c r="C21" s="375"/>
      <c r="D21" s="375"/>
      <c r="E21" s="375"/>
      <c r="F21" s="375"/>
      <c r="G21" s="375"/>
      <c r="H21" s="325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76"/>
      <c r="F26" s="376"/>
      <c r="G26" s="376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72"/>
      <c r="B36" s="372"/>
      <c r="C36" s="372"/>
      <c r="D36" s="372"/>
      <c r="E36" s="372"/>
      <c r="F36" s="372"/>
      <c r="G36" s="372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A25" sqref="A25:XFD2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64" t="s">
        <v>266</v>
      </c>
      <c r="F3" s="364"/>
      <c r="G3" s="364"/>
    </row>
    <row r="4" spans="1:9" ht="15" x14ac:dyDescent="0.25">
      <c r="A4" s="368" t="s">
        <v>122</v>
      </c>
      <c r="B4" s="368"/>
      <c r="C4" s="368"/>
      <c r="D4" s="368"/>
      <c r="E4" s="368"/>
      <c r="F4" s="368"/>
      <c r="G4" s="368"/>
    </row>
    <row r="5" spans="1:9" ht="16.5" thickBot="1" x14ac:dyDescent="0.3">
      <c r="A5" s="369" t="s">
        <v>229</v>
      </c>
      <c r="B5" s="369"/>
      <c r="C5" s="369"/>
      <c r="D5" s="369"/>
      <c r="E5" s="369"/>
      <c r="F5" s="369"/>
      <c r="G5" s="369"/>
    </row>
    <row r="6" spans="1:9" ht="110.25" x14ac:dyDescent="0.25">
      <c r="A6" s="290" t="s">
        <v>1</v>
      </c>
      <c r="B6" s="290" t="s">
        <v>18</v>
      </c>
      <c r="C6" s="290" t="s">
        <v>19</v>
      </c>
      <c r="D6" s="290" t="s">
        <v>20</v>
      </c>
      <c r="E6" s="290" t="s">
        <v>168</v>
      </c>
      <c r="F6" s="290" t="s">
        <v>5</v>
      </c>
      <c r="G6" s="290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3"/>
      <c r="B28" s="365" t="s">
        <v>180</v>
      </c>
      <c r="C28" s="365"/>
      <c r="D28" s="365"/>
      <c r="E28" s="365"/>
      <c r="F28" s="365"/>
      <c r="G28" s="365"/>
      <c r="H28" s="365"/>
    </row>
    <row r="29" spans="1:8" ht="21" customHeight="1" x14ac:dyDescent="0.25">
      <c r="A29" s="293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3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3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3"/>
      <c r="B32" s="111"/>
      <c r="C32" s="294"/>
      <c r="D32" s="294"/>
      <c r="E32" s="293"/>
      <c r="F32" s="293"/>
      <c r="G32" s="293"/>
    </row>
    <row r="33" spans="1:7" ht="21" customHeight="1" x14ac:dyDescent="0.25">
      <c r="A33" s="293"/>
      <c r="B33" s="111"/>
      <c r="C33" s="294"/>
      <c r="D33" s="294"/>
      <c r="E33" s="293"/>
      <c r="F33" s="293"/>
      <c r="G33" s="295"/>
    </row>
    <row r="34" spans="1:7" ht="21" customHeight="1" x14ac:dyDescent="0.25">
      <c r="A34" s="293"/>
      <c r="B34" s="111"/>
      <c r="C34" s="294"/>
      <c r="D34" s="294"/>
      <c r="E34" s="371"/>
      <c r="F34" s="371"/>
      <c r="G34" s="371"/>
    </row>
    <row r="35" spans="1:7" ht="21" customHeight="1" x14ac:dyDescent="0.25">
      <c r="A35" s="293"/>
      <c r="B35" s="111"/>
      <c r="C35" s="294"/>
      <c r="D35" s="294"/>
      <c r="E35" s="293"/>
      <c r="F35" s="293"/>
      <c r="G35" s="293"/>
    </row>
    <row r="36" spans="1:7" ht="21" customHeight="1" x14ac:dyDescent="0.25">
      <c r="A36" s="293"/>
      <c r="B36" s="111"/>
      <c r="C36" s="294"/>
      <c r="D36" s="294"/>
      <c r="E36" s="293"/>
      <c r="F36" s="293"/>
      <c r="G36" s="293"/>
    </row>
    <row r="37" spans="1:7" ht="21" customHeight="1" x14ac:dyDescent="0.25">
      <c r="A37" s="293"/>
      <c r="B37" s="111"/>
      <c r="C37" s="294"/>
      <c r="D37" s="294"/>
      <c r="E37" s="293"/>
      <c r="F37" s="293"/>
      <c r="G37" s="293"/>
    </row>
    <row r="38" spans="1:7" ht="21" customHeight="1" x14ac:dyDescent="0.25">
      <c r="A38" s="293"/>
      <c r="B38" s="114"/>
      <c r="C38" s="294"/>
      <c r="D38" s="294"/>
      <c r="E38" s="293"/>
      <c r="F38" s="294"/>
      <c r="G38" s="293"/>
    </row>
    <row r="39" spans="1:7" ht="21" customHeight="1" x14ac:dyDescent="0.25">
      <c r="A39" s="293"/>
      <c r="B39" s="111"/>
      <c r="C39" s="294"/>
      <c r="D39" s="294"/>
      <c r="E39" s="293"/>
      <c r="F39" s="293"/>
      <c r="G39" s="295"/>
    </row>
    <row r="40" spans="1:7" ht="21" customHeight="1" x14ac:dyDescent="0.25">
      <c r="A40" s="293"/>
      <c r="B40" s="111"/>
      <c r="C40" s="294"/>
      <c r="D40" s="294"/>
      <c r="E40" s="293"/>
      <c r="F40" s="293"/>
      <c r="G40" s="295"/>
    </row>
    <row r="41" spans="1:7" ht="21" customHeight="1" x14ac:dyDescent="0.25">
      <c r="A41" s="293"/>
      <c r="B41" s="111"/>
      <c r="C41" s="294"/>
      <c r="D41" s="294"/>
      <c r="E41" s="293"/>
      <c r="F41" s="293"/>
      <c r="G41" s="293"/>
    </row>
    <row r="42" spans="1:7" ht="24" customHeight="1" x14ac:dyDescent="0.25">
      <c r="A42" s="293"/>
      <c r="B42" s="296"/>
      <c r="C42" s="296"/>
      <c r="D42" s="296"/>
      <c r="E42" s="296"/>
      <c r="F42" s="296"/>
      <c r="G42" s="297"/>
    </row>
    <row r="43" spans="1:7" s="12" customFormat="1" ht="30.75" customHeight="1" x14ac:dyDescent="0.25">
      <c r="A43" s="370"/>
      <c r="B43" s="370"/>
      <c r="C43" s="370"/>
      <c r="D43" s="370"/>
      <c r="E43" s="370"/>
      <c r="F43" s="370"/>
      <c r="G43" s="370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3"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20"/>
      <c r="G1" s="320"/>
    </row>
    <row r="2" spans="1:9" s="28" customFormat="1" ht="18.75" customHeight="1" x14ac:dyDescent="0.3">
      <c r="A2" s="29"/>
      <c r="B2" s="13"/>
      <c r="C2" s="59"/>
      <c r="D2" s="319" t="s">
        <v>92</v>
      </c>
      <c r="E2" s="319"/>
      <c r="F2" s="319"/>
      <c r="G2" s="319"/>
    </row>
    <row r="3" spans="1:9" s="28" customFormat="1" ht="20.25" customHeight="1" x14ac:dyDescent="0.3">
      <c r="A3" s="60"/>
      <c r="B3" s="61"/>
      <c r="C3" s="11"/>
      <c r="D3" s="52"/>
      <c r="E3" s="311" t="s">
        <v>264</v>
      </c>
      <c r="F3" s="311"/>
      <c r="G3" s="42"/>
    </row>
    <row r="4" spans="1:9" s="1" customFormat="1" ht="9.75" customHeight="1" x14ac:dyDescent="0.25">
      <c r="A4" s="24"/>
      <c r="B4" s="24"/>
      <c r="C4" s="26"/>
      <c r="D4" s="318"/>
      <c r="E4" s="318"/>
      <c r="F4" s="318"/>
      <c r="G4" s="318"/>
    </row>
    <row r="5" spans="1:9" s="1" customFormat="1" x14ac:dyDescent="0.2">
      <c r="A5" s="317" t="s">
        <v>0</v>
      </c>
      <c r="B5" s="317"/>
      <c r="C5" s="317"/>
      <c r="D5" s="317"/>
      <c r="E5" s="317"/>
      <c r="F5" s="317"/>
    </row>
    <row r="6" spans="1:9" s="1" customFormat="1" ht="16.5" thickBot="1" x14ac:dyDescent="0.3">
      <c r="A6" s="326" t="s">
        <v>57</v>
      </c>
      <c r="B6" s="326"/>
      <c r="C6" s="326"/>
      <c r="D6" s="326"/>
      <c r="E6" s="326"/>
      <c r="F6" s="326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7">
        <v>12</v>
      </c>
      <c r="B19" s="218" t="s">
        <v>108</v>
      </c>
      <c r="C19" s="189">
        <v>1</v>
      </c>
      <c r="D19" s="218">
        <v>109000</v>
      </c>
      <c r="E19" s="218">
        <v>8000</v>
      </c>
      <c r="F19" s="219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8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8" customFormat="1" ht="31.5" customHeight="1" thickBot="1" x14ac:dyDescent="0.3">
      <c r="A24" s="322" t="s">
        <v>16</v>
      </c>
      <c r="B24" s="323"/>
      <c r="C24" s="259">
        <f>SUM(C8:C23)</f>
        <v>14.25</v>
      </c>
      <c r="D24" s="260">
        <f>SUM(D8:D23)</f>
        <v>1578500</v>
      </c>
      <c r="E24" s="260">
        <f>SUM(E8:E23)</f>
        <v>114000</v>
      </c>
      <c r="F24" s="260">
        <f>SUM(F8:F23)</f>
        <v>1692500</v>
      </c>
    </row>
    <row r="25" spans="1:9" s="1" customFormat="1" hidden="1" x14ac:dyDescent="0.25">
      <c r="A25" s="24"/>
      <c r="B25" s="24"/>
      <c r="C25" s="26"/>
      <c r="D25" s="324"/>
      <c r="E25" s="324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25" t="s">
        <v>181</v>
      </c>
      <c r="B27" s="325"/>
      <c r="C27" s="325"/>
      <c r="D27" s="325"/>
      <c r="E27" s="325"/>
      <c r="F27" s="325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7"/>
      <c r="C31" s="327"/>
      <c r="D31" s="327"/>
      <c r="E31" s="327"/>
      <c r="F31" s="327"/>
    </row>
    <row r="32" spans="1:9" x14ac:dyDescent="0.25">
      <c r="A32" s="38"/>
      <c r="B32" s="20"/>
      <c r="C32" s="38"/>
      <c r="D32" s="321"/>
      <c r="E32" s="321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122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252</v>
      </c>
      <c r="B5" s="374"/>
      <c r="C5" s="374"/>
      <c r="D5" s="374"/>
      <c r="E5" s="374"/>
      <c r="F5" s="374"/>
      <c r="G5" s="374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09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0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09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09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09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09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09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5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5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5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1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2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2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2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2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0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0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0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0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0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0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2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75" t="s">
        <v>180</v>
      </c>
      <c r="C30" s="375"/>
      <c r="D30" s="375"/>
      <c r="E30" s="375"/>
      <c r="F30" s="375"/>
      <c r="G30" s="375"/>
      <c r="H30" s="375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76"/>
      <c r="F36" s="376"/>
      <c r="G36" s="376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72"/>
      <c r="B45" s="372"/>
      <c r="C45" s="372"/>
      <c r="D45" s="372"/>
      <c r="E45" s="372"/>
      <c r="F45" s="372"/>
      <c r="G45" s="372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217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230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7" customFormat="1" ht="18.75" customHeight="1" x14ac:dyDescent="0.25">
      <c r="A21" s="83">
        <v>15</v>
      </c>
      <c r="B21" s="256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7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4">
        <f>SUM(C7:C25)</f>
        <v>15.049999999999999</v>
      </c>
      <c r="D26" s="254">
        <f>SUM(D7:D25)</f>
        <v>2132000</v>
      </c>
      <c r="E26" s="254">
        <f>SUM(E7:E25)</f>
        <v>1701450</v>
      </c>
      <c r="F26" s="254">
        <f>SUM(F7:F25)</f>
        <v>120400</v>
      </c>
      <c r="G26" s="254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75" t="s">
        <v>188</v>
      </c>
      <c r="C28" s="375"/>
      <c r="D28" s="375"/>
      <c r="E28" s="375"/>
      <c r="F28" s="375"/>
      <c r="G28" s="375"/>
      <c r="H28" s="375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76"/>
      <c r="F34" s="376"/>
      <c r="G34" s="376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72"/>
      <c r="B43" s="372"/>
      <c r="C43" s="372"/>
      <c r="D43" s="372"/>
      <c r="E43" s="372"/>
      <c r="F43" s="372"/>
      <c r="G43" s="372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171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132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75" t="s">
        <v>188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6"/>
      <c r="F23" s="376"/>
      <c r="G23" s="37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7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7" t="s">
        <v>62</v>
      </c>
      <c r="F1" s="367"/>
      <c r="G1" s="367"/>
    </row>
    <row r="2" spans="1:9" x14ac:dyDescent="0.25">
      <c r="E2" s="367" t="s">
        <v>92</v>
      </c>
      <c r="F2" s="367"/>
      <c r="G2" s="367"/>
    </row>
    <row r="3" spans="1:9" x14ac:dyDescent="0.25">
      <c r="E3" s="352" t="s">
        <v>264</v>
      </c>
      <c r="F3" s="352"/>
      <c r="G3" s="352"/>
    </row>
    <row r="4" spans="1:9" ht="15" x14ac:dyDescent="0.25">
      <c r="A4" s="373" t="s">
        <v>175</v>
      </c>
      <c r="B4" s="373"/>
      <c r="C4" s="373"/>
      <c r="D4" s="373"/>
      <c r="E4" s="373"/>
      <c r="F4" s="373"/>
      <c r="G4" s="373"/>
    </row>
    <row r="5" spans="1:9" ht="16.5" thickBot="1" x14ac:dyDescent="0.3">
      <c r="A5" s="374" t="s">
        <v>133</v>
      </c>
      <c r="B5" s="374"/>
      <c r="C5" s="374"/>
      <c r="D5" s="374"/>
      <c r="E5" s="374"/>
      <c r="F5" s="374"/>
      <c r="G5" s="374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75" t="s">
        <v>180</v>
      </c>
      <c r="C18" s="375"/>
      <c r="D18" s="375"/>
      <c r="E18" s="375"/>
      <c r="F18" s="375"/>
      <c r="G18" s="375"/>
      <c r="H18" s="375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82"/>
      <c r="G23" s="382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2"/>
      <c r="B33" s="372"/>
      <c r="C33" s="372"/>
      <c r="D33" s="372"/>
      <c r="E33" s="372"/>
      <c r="F33" s="372"/>
      <c r="G33" s="372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32"/>
      <c r="B1" s="332"/>
      <c r="C1" s="105"/>
    </row>
    <row r="2" spans="1:15" s="28" customFormat="1" ht="18.75" customHeight="1" x14ac:dyDescent="0.3">
      <c r="A2" s="333"/>
      <c r="B2" s="333"/>
      <c r="C2" s="333"/>
      <c r="D2" s="333"/>
      <c r="E2" s="52"/>
      <c r="F2" s="52"/>
      <c r="G2" s="334" t="s">
        <v>62</v>
      </c>
      <c r="H2" s="334"/>
      <c r="I2" s="41"/>
      <c r="J2" s="41"/>
    </row>
    <row r="3" spans="1:15" s="28" customFormat="1" ht="20.25" customHeight="1" x14ac:dyDescent="0.3">
      <c r="A3" s="261"/>
      <c r="B3" s="261"/>
      <c r="C3" s="261"/>
      <c r="E3" s="74"/>
      <c r="F3" s="74"/>
      <c r="G3" s="335" t="s">
        <v>92</v>
      </c>
      <c r="H3" s="335"/>
      <c r="I3" s="262"/>
      <c r="J3" s="262"/>
    </row>
    <row r="4" spans="1:15" s="28" customFormat="1" ht="16.5" customHeight="1" x14ac:dyDescent="0.3">
      <c r="A4" s="263"/>
      <c r="E4" s="75"/>
      <c r="F4" s="75"/>
      <c r="G4" s="336" t="s">
        <v>264</v>
      </c>
      <c r="H4" s="336"/>
      <c r="I4" s="264"/>
      <c r="J4" s="264"/>
      <c r="K4" s="264"/>
    </row>
    <row r="5" spans="1:15" s="258" customFormat="1" ht="18" x14ac:dyDescent="0.2">
      <c r="A5" s="337" t="s">
        <v>0</v>
      </c>
      <c r="B5" s="337"/>
      <c r="C5" s="337"/>
      <c r="D5" s="337"/>
      <c r="E5" s="337"/>
      <c r="F5" s="337"/>
      <c r="G5" s="337"/>
      <c r="H5" s="337"/>
    </row>
    <row r="6" spans="1:15" s="258" customFormat="1" ht="19.5" customHeight="1" x14ac:dyDescent="0.2">
      <c r="A6" s="328" t="s">
        <v>218</v>
      </c>
      <c r="B6" s="328"/>
      <c r="C6" s="328"/>
      <c r="D6" s="328"/>
      <c r="E6" s="328"/>
      <c r="F6" s="328"/>
      <c r="G6" s="328"/>
      <c r="H6" s="328"/>
    </row>
    <row r="7" spans="1:15" s="258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5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8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8" customFormat="1" x14ac:dyDescent="0.25">
      <c r="A10" s="154">
        <v>2</v>
      </c>
      <c r="B10" s="135" t="s">
        <v>32</v>
      </c>
      <c r="C10" s="135"/>
      <c r="D10" s="168">
        <v>1</v>
      </c>
      <c r="E10" s="213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8" customFormat="1" x14ac:dyDescent="0.25">
      <c r="A11" s="154">
        <v>3</v>
      </c>
      <c r="B11" s="134" t="s">
        <v>26</v>
      </c>
      <c r="C11" s="134"/>
      <c r="D11" s="46">
        <v>1</v>
      </c>
      <c r="E11" s="213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8" customFormat="1" x14ac:dyDescent="0.25">
      <c r="A12" s="154">
        <v>4</v>
      </c>
      <c r="B12" s="134" t="s">
        <v>33</v>
      </c>
      <c r="C12" s="134"/>
      <c r="D12" s="46">
        <v>1</v>
      </c>
      <c r="E12" s="213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8" customFormat="1" x14ac:dyDescent="0.25">
      <c r="A13" s="154">
        <v>5</v>
      </c>
      <c r="B13" s="134" t="s">
        <v>25</v>
      </c>
      <c r="C13" s="134"/>
      <c r="D13" s="46">
        <v>1</v>
      </c>
      <c r="E13" s="213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8" customFormat="1" x14ac:dyDescent="0.25">
      <c r="A14" s="154">
        <v>6</v>
      </c>
      <c r="B14" s="134" t="s">
        <v>11</v>
      </c>
      <c r="C14" s="134"/>
      <c r="D14" s="46">
        <v>1</v>
      </c>
      <c r="E14" s="213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8" customFormat="1" x14ac:dyDescent="0.25">
      <c r="A15" s="154">
        <v>7</v>
      </c>
      <c r="B15" s="134" t="s">
        <v>31</v>
      </c>
      <c r="C15" s="134"/>
      <c r="D15" s="46">
        <v>1</v>
      </c>
      <c r="E15" s="213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8" customFormat="1" x14ac:dyDescent="0.25">
      <c r="A16" s="154">
        <v>8</v>
      </c>
      <c r="B16" s="134" t="s">
        <v>205</v>
      </c>
      <c r="C16" s="134"/>
      <c r="D16" s="46">
        <v>1</v>
      </c>
      <c r="E16" s="213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8" customFormat="1" x14ac:dyDescent="0.25">
      <c r="A17" s="154">
        <v>9</v>
      </c>
      <c r="B17" s="134" t="s">
        <v>233</v>
      </c>
      <c r="C17" s="134"/>
      <c r="D17" s="46">
        <v>1.1000000000000001</v>
      </c>
      <c r="E17" s="213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8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3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8" customFormat="1" x14ac:dyDescent="0.25">
      <c r="A19" s="154">
        <v>11</v>
      </c>
      <c r="B19" s="134" t="s">
        <v>233</v>
      </c>
      <c r="C19" s="134"/>
      <c r="D19" s="46">
        <v>1</v>
      </c>
      <c r="E19" s="213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8" customFormat="1" x14ac:dyDescent="0.25">
      <c r="A20" s="154">
        <v>12</v>
      </c>
      <c r="B20" s="134" t="s">
        <v>27</v>
      </c>
      <c r="C20" s="134"/>
      <c r="D20" s="46">
        <v>0.5</v>
      </c>
      <c r="E20" s="213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8" customFormat="1" x14ac:dyDescent="0.25">
      <c r="A21" s="154">
        <v>13</v>
      </c>
      <c r="B21" s="134" t="s">
        <v>233</v>
      </c>
      <c r="C21" s="134"/>
      <c r="D21" s="46">
        <v>1</v>
      </c>
      <c r="E21" s="213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8" customFormat="1" x14ac:dyDescent="0.25">
      <c r="A22" s="154">
        <v>14</v>
      </c>
      <c r="B22" s="213" t="s">
        <v>234</v>
      </c>
      <c r="C22" s="46">
        <v>1.5</v>
      </c>
      <c r="D22" s="46">
        <v>1.5</v>
      </c>
      <c r="E22" s="213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8" customFormat="1" x14ac:dyDescent="0.25">
      <c r="A23" s="154">
        <v>15</v>
      </c>
      <c r="B23" s="134" t="s">
        <v>233</v>
      </c>
      <c r="C23" s="134"/>
      <c r="D23" s="46">
        <v>0.5</v>
      </c>
      <c r="E23" s="213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8" customFormat="1" x14ac:dyDescent="0.25">
      <c r="A24" s="154">
        <v>16</v>
      </c>
      <c r="B24" s="134" t="s">
        <v>27</v>
      </c>
      <c r="C24" s="134"/>
      <c r="D24" s="46">
        <v>0.5</v>
      </c>
      <c r="E24" s="213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8" customFormat="1" x14ac:dyDescent="0.25">
      <c r="A25" s="154">
        <v>17</v>
      </c>
      <c r="B25" s="134" t="s">
        <v>76</v>
      </c>
      <c r="C25" s="134"/>
      <c r="D25" s="46">
        <v>0.5</v>
      </c>
      <c r="E25" s="213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8" customFormat="1" x14ac:dyDescent="0.25">
      <c r="A26" s="154">
        <v>18</v>
      </c>
      <c r="B26" s="134" t="s">
        <v>27</v>
      </c>
      <c r="C26" s="134"/>
      <c r="D26" s="46">
        <v>0.5</v>
      </c>
      <c r="E26" s="213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8" customFormat="1" x14ac:dyDescent="0.25">
      <c r="A27" s="154">
        <v>19</v>
      </c>
      <c r="B27" s="134" t="s">
        <v>76</v>
      </c>
      <c r="C27" s="134"/>
      <c r="D27" s="46">
        <v>0.5</v>
      </c>
      <c r="E27" s="213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8" customFormat="1" x14ac:dyDescent="0.25">
      <c r="A28" s="154">
        <v>20</v>
      </c>
      <c r="B28" s="134" t="s">
        <v>28</v>
      </c>
      <c r="C28" s="134"/>
      <c r="D28" s="46">
        <v>1</v>
      </c>
      <c r="E28" s="213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8" customFormat="1" x14ac:dyDescent="0.25">
      <c r="A29" s="154">
        <v>21</v>
      </c>
      <c r="B29" s="134" t="s">
        <v>29</v>
      </c>
      <c r="C29" s="134"/>
      <c r="D29" s="46">
        <v>2</v>
      </c>
      <c r="E29" s="213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8" customFormat="1" x14ac:dyDescent="0.25">
      <c r="A30" s="154">
        <v>22</v>
      </c>
      <c r="B30" s="134" t="s">
        <v>22</v>
      </c>
      <c r="C30" s="134"/>
      <c r="D30" s="46">
        <v>1</v>
      </c>
      <c r="E30" s="213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8" customFormat="1" x14ac:dyDescent="0.25">
      <c r="A31" s="154">
        <v>23</v>
      </c>
      <c r="B31" s="134" t="s">
        <v>64</v>
      </c>
      <c r="C31" s="134"/>
      <c r="D31" s="46">
        <v>1</v>
      </c>
      <c r="E31" s="213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8" customFormat="1" x14ac:dyDescent="0.25">
      <c r="A32" s="154">
        <v>24</v>
      </c>
      <c r="B32" s="213" t="s">
        <v>64</v>
      </c>
      <c r="C32" s="213"/>
      <c r="D32" s="46">
        <v>1</v>
      </c>
      <c r="E32" s="213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8" customFormat="1" x14ac:dyDescent="0.25">
      <c r="A33" s="154">
        <v>25</v>
      </c>
      <c r="B33" s="134" t="s">
        <v>34</v>
      </c>
      <c r="C33" s="134"/>
      <c r="D33" s="46">
        <v>1</v>
      </c>
      <c r="E33" s="213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6"/>
    </row>
    <row r="34" spans="1:15" s="258" customFormat="1" ht="16.5" thickBot="1" x14ac:dyDescent="0.3">
      <c r="A34" s="154">
        <v>26</v>
      </c>
      <c r="B34" s="215" t="s">
        <v>30</v>
      </c>
      <c r="C34" s="215"/>
      <c r="D34" s="267">
        <v>1</v>
      </c>
      <c r="E34" s="216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8" customFormat="1" ht="27" customHeight="1" thickBot="1" x14ac:dyDescent="0.3">
      <c r="A35" s="329" t="s">
        <v>16</v>
      </c>
      <c r="B35" s="330"/>
      <c r="C35" s="268"/>
      <c r="D35" s="269">
        <f>SUM(D9:D34)</f>
        <v>24.1</v>
      </c>
      <c r="E35" s="269">
        <f>SUM(E9:E34)</f>
        <v>2901000</v>
      </c>
      <c r="F35" s="269">
        <f>SUM(F9:F34)</f>
        <v>2701900</v>
      </c>
      <c r="G35" s="269">
        <f>SUM(G9:G34)</f>
        <v>188000</v>
      </c>
      <c r="H35" s="174">
        <f>SUM(H9:H34)</f>
        <v>2889900</v>
      </c>
    </row>
    <row r="36" spans="1:15" s="258" customFormat="1" ht="0.75" customHeight="1" x14ac:dyDescent="0.25">
      <c r="A36" s="20"/>
      <c r="B36" s="20"/>
      <c r="C36" s="20"/>
      <c r="D36" s="255"/>
      <c r="E36" s="20"/>
      <c r="F36" s="20"/>
      <c r="G36" s="20"/>
      <c r="H36" s="20"/>
    </row>
    <row r="37" spans="1:15" s="12" customFormat="1" ht="23.25" customHeight="1" x14ac:dyDescent="0.25">
      <c r="A37" s="331" t="s">
        <v>180</v>
      </c>
      <c r="B37" s="331"/>
      <c r="C37" s="331"/>
      <c r="D37" s="331"/>
      <c r="E37" s="331"/>
      <c r="F37" s="331"/>
      <c r="G37" s="331"/>
      <c r="H37" s="331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0"/>
      <c r="C41" s="270"/>
      <c r="D41" s="12"/>
      <c r="E41" s="12"/>
      <c r="F41" s="12"/>
      <c r="G41" s="12"/>
      <c r="H41" s="12"/>
    </row>
    <row r="43" spans="1:15" x14ac:dyDescent="0.25">
      <c r="E43" s="327"/>
      <c r="F43" s="327"/>
      <c r="G43" s="327"/>
      <c r="H43" s="327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22.140625" customWidth="1"/>
    <col min="8" max="9" width="11.7109375" customWidth="1"/>
  </cols>
  <sheetData>
    <row r="1" spans="1:8" ht="16.5" hidden="1" customHeight="1" x14ac:dyDescent="0.25">
      <c r="A1" s="332"/>
      <c r="B1" s="332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34" t="s">
        <v>62</v>
      </c>
      <c r="G2" s="334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40" t="s">
        <v>92</v>
      </c>
      <c r="G3" s="340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11" t="s">
        <v>268</v>
      </c>
      <c r="G4" s="311"/>
      <c r="H4" s="42"/>
    </row>
    <row r="5" spans="1:8" s="1" customFormat="1" ht="18" x14ac:dyDescent="0.2">
      <c r="A5" s="338" t="s">
        <v>0</v>
      </c>
      <c r="B5" s="338"/>
      <c r="C5" s="338"/>
      <c r="D5" s="338"/>
      <c r="E5" s="338"/>
      <c r="F5" s="338"/>
      <c r="G5" s="338"/>
    </row>
    <row r="6" spans="1:8" s="1" customFormat="1" ht="15" customHeight="1" x14ac:dyDescent="0.25">
      <c r="A6" s="339" t="s">
        <v>220</v>
      </c>
      <c r="B6" s="339"/>
      <c r="C6" s="339"/>
      <c r="D6" s="339"/>
      <c r="E6" s="339"/>
      <c r="F6" s="339"/>
      <c r="G6" s="339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3" si="0">D10*C10</f>
        <v>114000</v>
      </c>
      <c r="F10" s="135">
        <f t="shared" ref="F10:F43" si="1">C10*8000</f>
        <v>8000</v>
      </c>
      <c r="G10" s="135">
        <f t="shared" ref="G10:G43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19" customFormat="1" ht="15.75" x14ac:dyDescent="0.25">
      <c r="A43" s="134">
        <v>35</v>
      </c>
      <c r="B43" s="134" t="s">
        <v>43</v>
      </c>
      <c r="C43" s="22">
        <v>1</v>
      </c>
      <c r="D43" s="22">
        <v>109000</v>
      </c>
      <c r="E43" s="134">
        <f t="shared" si="0"/>
        <v>109000</v>
      </c>
      <c r="F43" s="134">
        <f t="shared" si="1"/>
        <v>8000</v>
      </c>
      <c r="G43" s="134">
        <f t="shared" si="2"/>
        <v>117000</v>
      </c>
    </row>
    <row r="44" spans="1:9" s="7" customFormat="1" ht="27" customHeight="1" thickBot="1" x14ac:dyDescent="0.3">
      <c r="A44" s="322" t="s">
        <v>16</v>
      </c>
      <c r="B44" s="323"/>
      <c r="C44" s="169">
        <f>SUM(C9:C43)</f>
        <v>28.75</v>
      </c>
      <c r="D44" s="169">
        <f>SUM(D9:D43)</f>
        <v>3769000</v>
      </c>
      <c r="E44" s="172">
        <f>SUM(E9:E43)</f>
        <v>3108000</v>
      </c>
      <c r="F44" s="172">
        <f>SUM(F9:F43)</f>
        <v>226000</v>
      </c>
      <c r="G44" s="172">
        <f>SUM(G9:G43)</f>
        <v>3334000</v>
      </c>
      <c r="H44" s="172"/>
      <c r="I44" s="172"/>
    </row>
    <row r="45" spans="1:9" s="12" customFormat="1" ht="20.25" customHeight="1" x14ac:dyDescent="0.25">
      <c r="A45" s="331" t="s">
        <v>183</v>
      </c>
      <c r="B45" s="331"/>
      <c r="C45" s="331"/>
      <c r="D45" s="331"/>
      <c r="E45" s="331"/>
      <c r="F45" s="331"/>
      <c r="G45" s="331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34" t="s">
        <v>62</v>
      </c>
      <c r="G1" s="334"/>
      <c r="H1" s="66"/>
    </row>
    <row r="2" spans="1:9" s="28" customFormat="1" ht="18.75" customHeight="1" x14ac:dyDescent="0.3">
      <c r="A2" s="262"/>
      <c r="B2" s="165"/>
      <c r="C2" s="271"/>
      <c r="D2" s="271"/>
      <c r="E2" s="262"/>
      <c r="F2" s="335" t="s">
        <v>92</v>
      </c>
      <c r="G2" s="335"/>
      <c r="H2" s="262"/>
    </row>
    <row r="3" spans="1:9" s="28" customFormat="1" ht="17.25" customHeight="1" x14ac:dyDescent="0.3">
      <c r="A3" s="272"/>
      <c r="B3" s="164"/>
      <c r="C3" s="11"/>
      <c r="D3" s="11"/>
      <c r="E3" s="52"/>
      <c r="F3" s="336" t="s">
        <v>264</v>
      </c>
      <c r="G3" s="336"/>
      <c r="H3" s="273"/>
    </row>
    <row r="4" spans="1:9" s="28" customFormat="1" ht="9.75" customHeight="1" x14ac:dyDescent="0.3">
      <c r="A4" s="263"/>
      <c r="B4" s="274"/>
      <c r="C4" s="27"/>
      <c r="D4" s="27"/>
      <c r="E4" s="342"/>
      <c r="F4" s="342"/>
      <c r="G4" s="342"/>
      <c r="H4" s="342"/>
    </row>
    <row r="5" spans="1:9" s="19" customFormat="1" ht="18" x14ac:dyDescent="0.25">
      <c r="A5" s="337" t="s">
        <v>0</v>
      </c>
      <c r="B5" s="337"/>
      <c r="C5" s="337"/>
      <c r="D5" s="337"/>
      <c r="E5" s="337"/>
      <c r="F5" s="337"/>
      <c r="G5" s="337"/>
    </row>
    <row r="6" spans="1:9" s="19" customFormat="1" x14ac:dyDescent="0.25">
      <c r="A6" s="341" t="s">
        <v>221</v>
      </c>
      <c r="B6" s="341"/>
      <c r="C6" s="341"/>
      <c r="D6" s="341"/>
      <c r="E6" s="341"/>
      <c r="F6" s="341"/>
      <c r="G6" s="341"/>
    </row>
    <row r="7" spans="1:9" s="19" customFormat="1" ht="3.75" customHeight="1" thickBot="1" x14ac:dyDescent="0.3">
      <c r="A7" s="20"/>
      <c r="B7" s="20"/>
      <c r="C7" s="255"/>
      <c r="D7" s="255"/>
      <c r="E7" s="20"/>
      <c r="F7" s="20"/>
      <c r="G7" s="20"/>
    </row>
    <row r="8" spans="1:9" s="275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5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6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7">
        <v>1</v>
      </c>
      <c r="D12" s="277">
        <v>109000</v>
      </c>
      <c r="E12" s="135">
        <f t="shared" si="0"/>
        <v>109000</v>
      </c>
      <c r="F12" s="276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7">
        <v>1</v>
      </c>
      <c r="D13" s="277">
        <v>109000</v>
      </c>
      <c r="E13" s="135">
        <f t="shared" si="0"/>
        <v>109000</v>
      </c>
      <c r="F13" s="276">
        <v>8000</v>
      </c>
      <c r="G13" s="135">
        <f>F13+E13</f>
        <v>117000</v>
      </c>
    </row>
    <row r="14" spans="1:9" s="19" customFormat="1" x14ac:dyDescent="0.25">
      <c r="A14" s="154">
        <v>6</v>
      </c>
      <c r="B14" s="215" t="s">
        <v>43</v>
      </c>
      <c r="C14" s="267">
        <v>1</v>
      </c>
      <c r="D14" s="267">
        <v>109000</v>
      </c>
      <c r="E14" s="135">
        <f t="shared" si="0"/>
        <v>109000</v>
      </c>
      <c r="F14" s="215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5">
        <v>23</v>
      </c>
      <c r="B31" s="215" t="s">
        <v>240</v>
      </c>
      <c r="C31" s="23">
        <v>1</v>
      </c>
      <c r="D31" s="23">
        <v>109000</v>
      </c>
      <c r="E31" s="215">
        <f t="shared" si="0"/>
        <v>109000</v>
      </c>
      <c r="F31" s="215">
        <v>8000</v>
      </c>
      <c r="G31" s="215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8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8"/>
    </row>
    <row r="34" spans="1:8" s="19" customFormat="1" ht="30" customHeight="1" thickBot="1" x14ac:dyDescent="0.3">
      <c r="A34" s="322" t="s">
        <v>16</v>
      </c>
      <c r="B34" s="323"/>
      <c r="C34" s="259">
        <f>SUM(C9:C33)</f>
        <v>24</v>
      </c>
      <c r="D34" s="260">
        <f>SUM(D9:D33)</f>
        <v>2747000</v>
      </c>
      <c r="E34" s="260">
        <f>SUM(E9:E33)</f>
        <v>2642500</v>
      </c>
      <c r="F34" s="260">
        <f>SUM(F9:F33)</f>
        <v>188000</v>
      </c>
      <c r="G34" s="260">
        <f>SUM(G9:G33)</f>
        <v>2830500</v>
      </c>
      <c r="H34" s="260">
        <f t="shared" ref="H34" si="2">SUM(H9:H31)</f>
        <v>0</v>
      </c>
    </row>
    <row r="35" spans="1:8" s="12" customFormat="1" ht="20.25" customHeight="1" x14ac:dyDescent="0.25">
      <c r="A35" s="331" t="s">
        <v>183</v>
      </c>
      <c r="B35" s="331"/>
      <c r="C35" s="331"/>
      <c r="D35" s="331"/>
      <c r="E35" s="331"/>
      <c r="F35" s="331"/>
      <c r="G35" s="331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34" t="s">
        <v>62</v>
      </c>
      <c r="G1" s="334"/>
      <c r="H1" s="334"/>
    </row>
    <row r="2" spans="1:8" s="28" customFormat="1" ht="18.75" customHeight="1" x14ac:dyDescent="0.3">
      <c r="A2" s="29"/>
      <c r="B2" s="13"/>
      <c r="C2" s="59"/>
      <c r="D2" s="29"/>
      <c r="E2" s="29"/>
      <c r="F2" s="340" t="s">
        <v>92</v>
      </c>
      <c r="G2" s="340"/>
      <c r="H2" s="340"/>
    </row>
    <row r="3" spans="1:8" s="28" customFormat="1" ht="17.25" customHeight="1" x14ac:dyDescent="0.3">
      <c r="A3" s="60"/>
      <c r="B3" s="61"/>
      <c r="C3" s="11"/>
      <c r="D3" s="52"/>
      <c r="E3" s="52"/>
      <c r="F3" s="343" t="s">
        <v>264</v>
      </c>
      <c r="G3" s="343"/>
      <c r="H3" s="343"/>
    </row>
    <row r="4" spans="1:8" s="7" customFormat="1" ht="18" x14ac:dyDescent="0.25">
      <c r="A4" s="338" t="s">
        <v>0</v>
      </c>
      <c r="B4" s="338"/>
      <c r="C4" s="338"/>
      <c r="D4" s="338"/>
      <c r="E4" s="338"/>
      <c r="F4" s="338"/>
      <c r="G4" s="338"/>
    </row>
    <row r="5" spans="1:8" s="7" customFormat="1" x14ac:dyDescent="0.25">
      <c r="A5" s="344" t="s">
        <v>82</v>
      </c>
      <c r="B5" s="344"/>
      <c r="C5" s="344"/>
      <c r="D5" s="344"/>
      <c r="E5" s="344"/>
      <c r="F5" s="344"/>
      <c r="G5" s="344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4"/>
      <c r="J27" s="204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25" t="s">
        <v>184</v>
      </c>
      <c r="B29" s="325"/>
      <c r="C29" s="325"/>
      <c r="D29" s="325"/>
      <c r="E29" s="325"/>
      <c r="F29" s="325"/>
      <c r="G29" s="325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zoomScaleNormal="100" workbookViewId="0">
      <selection activeCell="A4" sqref="A4:H4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34" t="s">
        <v>62</v>
      </c>
      <c r="F1" s="334"/>
      <c r="G1" s="334"/>
      <c r="H1" s="334"/>
    </row>
    <row r="2" spans="1:9" s="28" customFormat="1" ht="18.75" customHeight="1" x14ac:dyDescent="0.3">
      <c r="A2" s="29"/>
      <c r="B2" s="13"/>
      <c r="C2" s="59"/>
      <c r="D2" s="29"/>
      <c r="E2" s="340" t="s">
        <v>92</v>
      </c>
      <c r="F2" s="340"/>
      <c r="G2" s="340"/>
      <c r="H2" s="340"/>
    </row>
    <row r="3" spans="1:9" s="28" customFormat="1" ht="17.25" customHeight="1" x14ac:dyDescent="0.3">
      <c r="A3" s="60"/>
      <c r="B3" s="61"/>
      <c r="C3" s="11"/>
      <c r="D3" s="52"/>
      <c r="E3" s="311" t="s">
        <v>268</v>
      </c>
      <c r="F3" s="311"/>
      <c r="G3" s="311"/>
      <c r="H3" s="311"/>
    </row>
    <row r="4" spans="1:9" s="7" customFormat="1" ht="18" x14ac:dyDescent="0.25">
      <c r="A4" s="338" t="s">
        <v>0</v>
      </c>
      <c r="B4" s="338"/>
      <c r="C4" s="338"/>
      <c r="D4" s="338"/>
      <c r="E4" s="338"/>
      <c r="F4" s="338"/>
      <c r="G4" s="338"/>
      <c r="H4" s="338"/>
    </row>
    <row r="5" spans="1:9" s="7" customFormat="1" ht="15" customHeight="1" x14ac:dyDescent="0.25">
      <c r="A5" s="345" t="s">
        <v>50</v>
      </c>
      <c r="B5" s="345"/>
      <c r="C5" s="345"/>
      <c r="D5" s="345"/>
      <c r="E5" s="345"/>
      <c r="F5" s="345"/>
      <c r="G5" s="345"/>
      <c r="H5" s="345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19" customFormat="1" ht="17.25" customHeight="1" x14ac:dyDescent="0.25">
      <c r="A9" s="22">
        <v>2</v>
      </c>
      <c r="B9" s="191" t="s">
        <v>246</v>
      </c>
      <c r="C9" s="120">
        <v>1</v>
      </c>
      <c r="D9" s="120"/>
      <c r="E9" s="22">
        <v>122000</v>
      </c>
      <c r="F9" s="22"/>
      <c r="G9" s="134">
        <v>8000</v>
      </c>
      <c r="H9" s="213">
        <f t="shared" si="0"/>
        <v>130000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3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3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3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3">
        <f t="shared" si="0"/>
        <v>108000</v>
      </c>
    </row>
    <row r="14" spans="1:9" s="7" customFormat="1" ht="17.25" customHeight="1" x14ac:dyDescent="0.25">
      <c r="A14" s="189">
        <v>7</v>
      </c>
      <c r="B14" s="220" t="s">
        <v>46</v>
      </c>
      <c r="C14" s="221">
        <v>1</v>
      </c>
      <c r="D14" s="221"/>
      <c r="E14" s="189">
        <v>109000</v>
      </c>
      <c r="F14" s="189"/>
      <c r="G14" s="218">
        <v>8000</v>
      </c>
      <c r="H14" s="218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3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3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3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3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3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3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3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3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3">
        <f t="shared" si="0"/>
        <v>58500</v>
      </c>
    </row>
    <row r="24" spans="1:12" s="7" customFormat="1" ht="17.25" customHeight="1" x14ac:dyDescent="0.25">
      <c r="A24" s="23">
        <v>16</v>
      </c>
      <c r="B24" s="214" t="s">
        <v>53</v>
      </c>
      <c r="C24" s="23">
        <v>0.5</v>
      </c>
      <c r="D24" s="23"/>
      <c r="E24" s="23">
        <v>54500</v>
      </c>
      <c r="F24" s="23"/>
      <c r="G24" s="215">
        <v>4000</v>
      </c>
      <c r="H24" s="216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3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3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3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8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18</v>
      </c>
      <c r="D29" s="123"/>
      <c r="E29" s="123">
        <f>SUM(E8:E28)</f>
        <v>2006500</v>
      </c>
      <c r="F29" s="123"/>
      <c r="G29" s="207">
        <f>SUM(G8:G28)</f>
        <v>120000</v>
      </c>
      <c r="H29" s="125">
        <f>SUM(H8:H28)</f>
        <v>2126500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4280386</v>
      </c>
      <c r="F32" s="92">
        <v>4539</v>
      </c>
      <c r="G32" s="92">
        <f>G31+G29</f>
        <v>328181</v>
      </c>
      <c r="H32" s="93">
        <f>H31+H29</f>
        <v>4608567</v>
      </c>
      <c r="I32" s="24"/>
    </row>
    <row r="33" spans="1:13" s="12" customFormat="1" ht="24" customHeight="1" x14ac:dyDescent="0.25">
      <c r="A33" s="325" t="s">
        <v>185</v>
      </c>
      <c r="B33" s="325"/>
      <c r="C33" s="325"/>
      <c r="D33" s="325"/>
      <c r="E33" s="325"/>
      <c r="F33" s="325"/>
      <c r="G33" s="325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27"/>
      <c r="F37" s="327"/>
      <c r="G37" s="327"/>
      <c r="H37" s="327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34" t="s">
        <v>62</v>
      </c>
      <c r="G1" s="334"/>
      <c r="H1" s="334"/>
      <c r="I1" s="334"/>
    </row>
    <row r="2" spans="1:10" s="28" customFormat="1" ht="18.75" customHeight="1" x14ac:dyDescent="0.3">
      <c r="A2" s="29"/>
      <c r="B2" s="13"/>
      <c r="C2" s="59"/>
      <c r="D2" s="59"/>
      <c r="E2" s="340" t="s">
        <v>92</v>
      </c>
      <c r="F2" s="340"/>
      <c r="G2" s="340"/>
      <c r="H2" s="340"/>
      <c r="I2" s="340"/>
    </row>
    <row r="3" spans="1:10" s="28" customFormat="1" ht="17.25" customHeight="1" x14ac:dyDescent="0.3">
      <c r="A3" s="60"/>
      <c r="B3" s="61"/>
      <c r="C3" s="11"/>
      <c r="D3" s="11"/>
      <c r="E3" s="52"/>
      <c r="F3" s="347" t="s">
        <v>264</v>
      </c>
      <c r="G3" s="347"/>
      <c r="H3" s="347"/>
      <c r="I3" s="347"/>
    </row>
    <row r="4" spans="1:10" customFormat="1" ht="18" x14ac:dyDescent="0.25">
      <c r="A4" s="338" t="s">
        <v>0</v>
      </c>
      <c r="B4" s="338"/>
      <c r="C4" s="338"/>
      <c r="D4" s="338"/>
      <c r="E4" s="338"/>
      <c r="F4" s="338"/>
      <c r="G4" s="338"/>
      <c r="H4" s="338"/>
      <c r="I4" s="338"/>
      <c r="J4" s="338"/>
    </row>
    <row r="5" spans="1:10" s="7" customFormat="1" x14ac:dyDescent="0.25">
      <c r="A5" s="349" t="s">
        <v>222</v>
      </c>
      <c r="B5" s="349"/>
      <c r="C5" s="349"/>
      <c r="D5" s="349"/>
      <c r="E5" s="349"/>
      <c r="F5" s="349"/>
      <c r="G5" s="349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8" t="s">
        <v>16</v>
      </c>
      <c r="B11" s="348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25" t="s">
        <v>184</v>
      </c>
      <c r="B12" s="325"/>
      <c r="C12" s="325"/>
      <c r="D12" s="325"/>
      <c r="E12" s="325"/>
      <c r="F12" s="325"/>
      <c r="G12" s="325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46"/>
      <c r="G17" s="346"/>
      <c r="H17" s="346"/>
      <c r="I17" s="346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33"/>
      <c r="B1" s="333"/>
      <c r="C1" s="12"/>
      <c r="D1" s="12"/>
      <c r="E1" s="351" t="s">
        <v>62</v>
      </c>
      <c r="F1" s="351"/>
      <c r="G1" s="351"/>
      <c r="H1" s="80"/>
    </row>
    <row r="2" spans="1:9" s="28" customFormat="1" ht="18.75" customHeight="1" x14ac:dyDescent="0.3">
      <c r="A2" s="73"/>
      <c r="B2" s="355"/>
      <c r="C2" s="355"/>
      <c r="D2" s="130"/>
      <c r="E2" s="356" t="s">
        <v>104</v>
      </c>
      <c r="F2" s="356"/>
      <c r="G2" s="356"/>
      <c r="H2" s="79"/>
    </row>
    <row r="3" spans="1:9" s="28" customFormat="1" ht="18.75" x14ac:dyDescent="0.3">
      <c r="A3" s="39"/>
      <c r="C3" s="75"/>
      <c r="D3" s="75"/>
      <c r="E3" s="352" t="s">
        <v>264</v>
      </c>
      <c r="F3" s="352"/>
      <c r="G3" s="352"/>
      <c r="H3" s="40"/>
      <c r="I3" s="40"/>
    </row>
    <row r="4" spans="1:9" ht="20.25" x14ac:dyDescent="0.25">
      <c r="A4" s="353" t="s">
        <v>54</v>
      </c>
      <c r="B4" s="353"/>
      <c r="C4" s="353"/>
      <c r="D4" s="353"/>
      <c r="E4" s="353"/>
      <c r="F4" s="353"/>
      <c r="G4" s="353"/>
    </row>
    <row r="5" spans="1:9" x14ac:dyDescent="0.25">
      <c r="A5" s="354" t="s">
        <v>128</v>
      </c>
      <c r="B5" s="354"/>
      <c r="C5" s="354"/>
      <c r="D5" s="354"/>
      <c r="E5" s="354"/>
      <c r="F5" s="354"/>
      <c r="G5" s="354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8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7" t="s">
        <v>16</v>
      </c>
      <c r="B29" s="358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25" t="s">
        <v>186</v>
      </c>
      <c r="B30" s="325"/>
      <c r="C30" s="325"/>
      <c r="D30" s="325"/>
      <c r="E30" s="325"/>
      <c r="F30" s="325"/>
      <c r="G30" s="325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50"/>
      <c r="D35" s="350"/>
      <c r="E35" s="350"/>
      <c r="F35" s="350"/>
      <c r="G35" s="350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2025-06-03T18:31:08Z</dcterms:modified>
</cp:coreProperties>
</file>