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6913AD00-29FE-4F7D-82CE-5630641765AD}" xr6:coauthVersionLast="47" xr6:coauthVersionMax="47" xr10:uidLastSave="{00000000-0000-0000-0000-000000000000}"/>
  <bookViews>
    <workbookView xWindow="-120" yWindow="-120" windowWidth="29040" windowHeight="15720" tabRatio="903" firstSheet="16" activeTab="21" xr2:uid="{00000000-000D-0000-FFFF-FFFF00000000}"/>
  </bookViews>
  <sheets>
    <sheet name="կոմունալ տնտեսություն  62-Ա" sheetId="27" r:id="rId1"/>
    <sheet name="թիվ 1 մարզադպրոց  35-Ա " sheetId="3" r:id="rId2"/>
    <sheet name="քաղաքային մարզադպրոց  35-Ա" sheetId="25" r:id="rId3"/>
    <sheet name="թիվ 1 մանկապարտեզ  79-Ա" sheetId="6" r:id="rId4"/>
    <sheet name="  թիվ 2 մանկապարտեզ  35-Ա " sheetId="7" r:id="rId5"/>
    <sheet name="թիվ 1 ՄԵԴ 47-Ա" sheetId="23" r:id="rId6"/>
    <sheet name="թիվ 2 մեդ  35-Ա " sheetId="15" r:id="rId7"/>
    <sheet name=" թիվ 3 մանկապարտեզ   35-Ա " sheetId="17" r:id="rId8"/>
    <sheet name="քաղաքային գրադարան  35-Ա " sheetId="24" r:id="rId9"/>
    <sheet name="մանկական գրադարան   62-Ա" sheetId="28" r:id="rId10"/>
    <sheet name="գեղարվեստի դպրոց  35-Ա" sheetId="29" r:id="rId11"/>
    <sheet name="մշակույթի պալատ  79-Ա" sheetId="30" r:id="rId12"/>
    <sheet name="Տրետուքի մանկապարտեզ  35-Ա " sheetId="31" r:id="rId13"/>
    <sheet name="Սոթքի մանկապարտեզ  35-Ա" sheetId="34" r:id="rId14"/>
    <sheet name="Մ.Մասրիկի մանկապարտեզ  62-Ա " sheetId="35" r:id="rId15"/>
    <sheet name="Ակունքի մանկապարտեզ  35-Ա " sheetId="36" r:id="rId16"/>
    <sheet name="Լուսակունքի մանկապարտեզ 62-Ա " sheetId="37" r:id="rId17"/>
    <sheet name="Տորֆավանի մանկապարտեզ  35-Ա " sheetId="38" r:id="rId18"/>
    <sheet name="Ծովակի մանկապարտեզ 47-Ա" sheetId="39" r:id="rId19"/>
    <sheet name="Կարճաղբյուրի մանկապարտեզ 62-Ա " sheetId="40" r:id="rId20"/>
    <sheet name="Ակունքի Մշակույթի պալատ  35-Ա" sheetId="41" r:id="rId21"/>
    <sheet name=" Ծովակի մշակույթի պալատ 35-Ա" sheetId="42" r:id="rId22"/>
    <sheet name="Лист1" sheetId="43" r:id="rId23"/>
  </sheets>
  <definedNames>
    <definedName name="_xlnm.Print_Area" localSheetId="4">'  թիվ 2 մանկապարտեզ  35-Ա '!$A$1:$G$35</definedName>
    <definedName name="_xlnm.Print_Area" localSheetId="7">' թիվ 3 մանկապարտեզ   35-Ա '!$A$1:$I$17</definedName>
    <definedName name="_xlnm.Print_Area" localSheetId="21">' Ծովակի մշակույթի պալատ 35-Ա'!$A$1:$G$46</definedName>
    <definedName name="_xlnm.Print_Area" localSheetId="15">'Ակունքի մանկապարտեզ  35-Ա '!$A$1:$G$64</definedName>
    <definedName name="_xlnm.Print_Area" localSheetId="20">'Ակունքի Մշակույթի պալատ  35-Ա'!$A$1:$G$46</definedName>
    <definedName name="_xlnm.Print_Area" localSheetId="3">'թիվ 1 մանկապարտեզ  79-Ա'!$A$1:$I$47</definedName>
    <definedName name="_xlnm.Print_Area" localSheetId="1">'թիվ 1 մարզադպրոց  35-Ա '!$A$1:$F$31</definedName>
    <definedName name="_xlnm.Print_Area" localSheetId="5">'թիվ 1 ՄԵԴ 47-Ա'!$A$1:$H$37</definedName>
    <definedName name="_xlnm.Print_Area" localSheetId="6">'թիվ 2 մեդ  35-Ա '!$A$1:$H$33</definedName>
    <definedName name="_xlnm.Print_Area" localSheetId="16">'Լուսակունքի մանկապարտեզ 62-Ա '!$A$1:$G$50</definedName>
    <definedName name="_xlnm.Print_Area" localSheetId="18">'Ծովակի մանկապարտեզ 47-Ա'!$A$1:$G$52</definedName>
    <definedName name="_xlnm.Print_Area" localSheetId="19">'Կարճաղբյուրի մանկապարտեզ 62-Ա '!$A$1:$G$53</definedName>
    <definedName name="_xlnm.Print_Area" localSheetId="0">'կոմունալ տնտեսություն  62-Ա'!$A$1:$G$64</definedName>
    <definedName name="_xlnm.Print_Area" localSheetId="14">'Մ.Մասրիկի մանկապարտեզ  62-Ա '!$A$1:$G$62</definedName>
    <definedName name="_xlnm.Print_Area" localSheetId="11">'մշակույթի պալատ  79-Ա'!$A$1:$G$52</definedName>
    <definedName name="_xlnm.Print_Area" localSheetId="13">'Սոթքի մանկապարտեզ  35-Ա'!$A$1:$G$46</definedName>
    <definedName name="_xlnm.Print_Area" localSheetId="17">'Տորֆավանի մանկապարտեզ  35-Ա '!$A$1:$G$46</definedName>
    <definedName name="_xlnm.Print_Area" localSheetId="12">'Տրետուքի մանկապարտեզ  35-Ա '!$A$1:$G$46</definedName>
    <definedName name="_xlnm.Print_Area" localSheetId="2">'քաղաքային մարզադպրոց  35-Ա'!$A$1:$G$39</definedName>
  </definedNames>
  <calcPr calcId="191029"/>
</workbook>
</file>

<file path=xl/calcChain.xml><?xml version="1.0" encoding="utf-8"?>
<calcChain xmlns="http://schemas.openxmlformats.org/spreadsheetml/2006/main">
  <c r="D23" i="40" l="1"/>
  <c r="E22" i="40"/>
  <c r="G22" i="40" s="1"/>
  <c r="C23" i="40"/>
  <c r="F22" i="40"/>
  <c r="G12" i="42"/>
  <c r="E10" i="17"/>
  <c r="E11" i="36"/>
  <c r="E12" i="36"/>
  <c r="E13" i="36"/>
  <c r="E14" i="36"/>
  <c r="E15" i="36"/>
  <c r="E10" i="36"/>
  <c r="E7" i="39"/>
  <c r="E35" i="27"/>
  <c r="F35" i="27"/>
  <c r="F25" i="23"/>
  <c r="E9" i="31"/>
  <c r="F44" i="27"/>
  <c r="G44" i="27" s="1"/>
  <c r="E44" i="27"/>
  <c r="D60" i="27"/>
  <c r="E14" i="27"/>
  <c r="G14" i="27" s="1"/>
  <c r="F14" i="27"/>
  <c r="G19" i="30"/>
  <c r="G21" i="30"/>
  <c r="G22" i="30"/>
  <c r="F8" i="30"/>
  <c r="G8" i="30" s="1"/>
  <c r="F9" i="30"/>
  <c r="F10" i="30"/>
  <c r="F11" i="30"/>
  <c r="F12" i="30"/>
  <c r="F13" i="30"/>
  <c r="G13" i="30" s="1"/>
  <c r="F14" i="30"/>
  <c r="G14" i="30" s="1"/>
  <c r="F15" i="30"/>
  <c r="G15" i="30" s="1"/>
  <c r="F16" i="30"/>
  <c r="G16" i="30" s="1"/>
  <c r="F17" i="30"/>
  <c r="F18" i="30"/>
  <c r="G18" i="30" s="1"/>
  <c r="F19" i="30"/>
  <c r="F20" i="30"/>
  <c r="F21" i="30"/>
  <c r="F22" i="30"/>
  <c r="F23" i="30"/>
  <c r="F24" i="30"/>
  <c r="F25" i="30"/>
  <c r="G25" i="30" s="1"/>
  <c r="F26" i="30"/>
  <c r="G26" i="30" s="1"/>
  <c r="F27" i="30"/>
  <c r="F28" i="30"/>
  <c r="F29" i="30"/>
  <c r="F30" i="30"/>
  <c r="F31" i="30"/>
  <c r="F32" i="30"/>
  <c r="G32" i="30" s="1"/>
  <c r="F33" i="30"/>
  <c r="F34" i="30"/>
  <c r="F35" i="30"/>
  <c r="F36" i="30"/>
  <c r="F37" i="30"/>
  <c r="F7" i="30"/>
  <c r="D38" i="30"/>
  <c r="E37" i="30"/>
  <c r="C38" i="30"/>
  <c r="E14" i="28"/>
  <c r="G14" i="28" s="1"/>
  <c r="F14" i="28"/>
  <c r="D23" i="39"/>
  <c r="E22" i="39"/>
  <c r="G22" i="39" s="1"/>
  <c r="C23" i="39"/>
  <c r="F22" i="39"/>
  <c r="G17" i="25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G20" i="37" s="1"/>
  <c r="D21" i="37"/>
  <c r="C21" i="37"/>
  <c r="F20" i="37"/>
  <c r="E9" i="42"/>
  <c r="E10" i="42"/>
  <c r="E11" i="42"/>
  <c r="E12" i="42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17" i="38"/>
  <c r="E9" i="38"/>
  <c r="E10" i="38"/>
  <c r="E11" i="38"/>
  <c r="E12" i="38"/>
  <c r="E13" i="38"/>
  <c r="E14" i="38"/>
  <c r="E15" i="38"/>
  <c r="E16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G10" i="30" s="1"/>
  <c r="E11" i="30"/>
  <c r="G11" i="30" s="1"/>
  <c r="E12" i="30"/>
  <c r="G12" i="30" s="1"/>
  <c r="E13" i="30"/>
  <c r="E14" i="30"/>
  <c r="E15" i="30"/>
  <c r="E16" i="30"/>
  <c r="G17" i="30"/>
  <c r="E18" i="30"/>
  <c r="E19" i="30"/>
  <c r="E20" i="30"/>
  <c r="E21" i="30"/>
  <c r="E22" i="30"/>
  <c r="E23" i="30"/>
  <c r="G23" i="30" s="1"/>
  <c r="G24" i="30"/>
  <c r="E25" i="30"/>
  <c r="E26" i="30"/>
  <c r="E27" i="30"/>
  <c r="E28" i="30"/>
  <c r="G28" i="30" s="1"/>
  <c r="E29" i="30"/>
  <c r="G29" i="30" s="1"/>
  <c r="E30" i="30"/>
  <c r="G30" i="30" s="1"/>
  <c r="E31" i="30"/>
  <c r="G31" i="30" s="1"/>
  <c r="E33" i="30"/>
  <c r="E34" i="30"/>
  <c r="G34" i="30" s="1"/>
  <c r="E35" i="30"/>
  <c r="G35" i="30" s="1"/>
  <c r="E36" i="30"/>
  <c r="G36" i="30" s="1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D31" i="7"/>
  <c r="F38" i="30" l="1"/>
  <c r="G19" i="37"/>
  <c r="G27" i="30"/>
  <c r="G33" i="30"/>
  <c r="G9" i="30"/>
  <c r="G20" i="30"/>
  <c r="G35" i="27"/>
  <c r="G37" i="30"/>
  <c r="E38" i="30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D41" i="6"/>
  <c r="G33" i="6" l="1"/>
  <c r="G29" i="6"/>
  <c r="G23" i="6"/>
  <c r="G18" i="6"/>
  <c r="E51" i="27" l="1"/>
  <c r="E52" i="27"/>
  <c r="E53" i="27"/>
  <c r="E54" i="27"/>
  <c r="E55" i="27"/>
  <c r="E50" i="27"/>
  <c r="F55" i="27"/>
  <c r="F54" i="27"/>
  <c r="F53" i="27"/>
  <c r="F52" i="27"/>
  <c r="G52" i="27" s="1"/>
  <c r="F51" i="27"/>
  <c r="F50" i="27"/>
  <c r="E31" i="27"/>
  <c r="E30" i="27"/>
  <c r="E29" i="27"/>
  <c r="E28" i="27"/>
  <c r="F31" i="27"/>
  <c r="F30" i="27"/>
  <c r="F29" i="27"/>
  <c r="F28" i="27"/>
  <c r="G21" i="40"/>
  <c r="F21" i="40"/>
  <c r="F17" i="37"/>
  <c r="G17" i="37" s="1"/>
  <c r="F16" i="37"/>
  <c r="G16" i="37" s="1"/>
  <c r="F8" i="37"/>
  <c r="G8" i="37" s="1"/>
  <c r="C60" i="27"/>
  <c r="E42" i="27"/>
  <c r="G42" i="27" s="1"/>
  <c r="E47" i="27"/>
  <c r="E46" i="27"/>
  <c r="F47" i="27"/>
  <c r="F46" i="27"/>
  <c r="E23" i="27"/>
  <c r="E24" i="27"/>
  <c r="E25" i="27"/>
  <c r="E26" i="27"/>
  <c r="E27" i="27"/>
  <c r="E22" i="27"/>
  <c r="F27" i="27"/>
  <c r="F26" i="27"/>
  <c r="F25" i="27"/>
  <c r="F24" i="27"/>
  <c r="F23" i="27"/>
  <c r="F22" i="27"/>
  <c r="E17" i="27"/>
  <c r="E16" i="27"/>
  <c r="F17" i="27"/>
  <c r="F16" i="27"/>
  <c r="G54" i="27" l="1"/>
  <c r="G53" i="27"/>
  <c r="G55" i="27"/>
  <c r="G51" i="27"/>
  <c r="G27" i="27"/>
  <c r="G26" i="27"/>
  <c r="G24" i="27"/>
  <c r="G23" i="27"/>
  <c r="G50" i="27"/>
  <c r="G16" i="27"/>
  <c r="G29" i="27"/>
  <c r="G25" i="27"/>
  <c r="G31" i="27"/>
  <c r="G28" i="27"/>
  <c r="G30" i="27"/>
  <c r="G47" i="27"/>
  <c r="G46" i="27"/>
  <c r="G22" i="27"/>
  <c r="G17" i="27"/>
  <c r="F20" i="40"/>
  <c r="G20" i="40" s="1"/>
  <c r="C24" i="23"/>
  <c r="E21" i="39"/>
  <c r="F21" i="39"/>
  <c r="F14" i="37"/>
  <c r="G14" i="37" s="1"/>
  <c r="G21" i="39" l="1"/>
  <c r="G24" i="23"/>
  <c r="F24" i="23"/>
  <c r="H23" i="23"/>
  <c r="G24" i="15" l="1"/>
  <c r="H23" i="15"/>
  <c r="E24" i="15"/>
  <c r="C24" i="15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G8" i="24" s="1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G10" i="40" s="1"/>
  <c r="F11" i="40"/>
  <c r="F12" i="40"/>
  <c r="G12" i="40" s="1"/>
  <c r="F13" i="40"/>
  <c r="F14" i="40"/>
  <c r="G14" i="40" s="1"/>
  <c r="F15" i="40"/>
  <c r="G15" i="40" s="1"/>
  <c r="F16" i="40"/>
  <c r="G16" i="40" s="1"/>
  <c r="F17" i="40"/>
  <c r="F18" i="40"/>
  <c r="G18" i="40" s="1"/>
  <c r="F19" i="40"/>
  <c r="G9" i="40"/>
  <c r="G11" i="40"/>
  <c r="G13" i="40"/>
  <c r="F7" i="40"/>
  <c r="F23" i="40" s="1"/>
  <c r="E7" i="40"/>
  <c r="E23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G15" i="39" s="1"/>
  <c r="E16" i="39"/>
  <c r="E17" i="39"/>
  <c r="E18" i="39"/>
  <c r="E19" i="39"/>
  <c r="G19" i="39" s="1"/>
  <c r="E20" i="39"/>
  <c r="F7" i="39"/>
  <c r="F8" i="38"/>
  <c r="F9" i="38"/>
  <c r="G9" i="38" s="1"/>
  <c r="F10" i="38"/>
  <c r="F11" i="38"/>
  <c r="F12" i="38"/>
  <c r="F13" i="38"/>
  <c r="F14" i="38"/>
  <c r="F15" i="38"/>
  <c r="F16" i="38"/>
  <c r="E8" i="38"/>
  <c r="G8" i="38" s="1"/>
  <c r="G12" i="38"/>
  <c r="G16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1" i="37" s="1"/>
  <c r="D33" i="36"/>
  <c r="C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G15" i="36" s="1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2" i="36"/>
  <c r="E16" i="36"/>
  <c r="G16" i="36" s="1"/>
  <c r="E17" i="36"/>
  <c r="F7" i="36"/>
  <c r="E7" i="36"/>
  <c r="D33" i="35"/>
  <c r="C33" i="35"/>
  <c r="F8" i="35"/>
  <c r="G8" i="35" s="1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G22" i="35" s="1"/>
  <c r="F23" i="35"/>
  <c r="F24" i="35"/>
  <c r="F25" i="35"/>
  <c r="F26" i="35"/>
  <c r="F27" i="35"/>
  <c r="F28" i="35"/>
  <c r="F29" i="35"/>
  <c r="F30" i="35"/>
  <c r="F31" i="35"/>
  <c r="F32" i="35"/>
  <c r="G32" i="35" s="1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3" i="35"/>
  <c r="G24" i="35"/>
  <c r="G25" i="35"/>
  <c r="G26" i="35"/>
  <c r="G27" i="35"/>
  <c r="G28" i="35"/>
  <c r="G29" i="35"/>
  <c r="G30" i="35"/>
  <c r="G31" i="35"/>
  <c r="F7" i="35"/>
  <c r="E7" i="35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G12" i="31" s="1"/>
  <c r="E13" i="31"/>
  <c r="G13" i="31" s="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32" i="27"/>
  <c r="F33" i="27"/>
  <c r="F34" i="27"/>
  <c r="F36" i="27"/>
  <c r="F40" i="27"/>
  <c r="F41" i="27"/>
  <c r="F43" i="27"/>
  <c r="F45" i="27"/>
  <c r="F49" i="27"/>
  <c r="F56" i="27"/>
  <c r="F57" i="27"/>
  <c r="F58" i="27"/>
  <c r="E8" i="27"/>
  <c r="E9" i="27"/>
  <c r="E10" i="27"/>
  <c r="E11" i="27"/>
  <c r="E12" i="27"/>
  <c r="E13" i="27"/>
  <c r="E15" i="27"/>
  <c r="E18" i="27"/>
  <c r="E19" i="27"/>
  <c r="E20" i="27"/>
  <c r="E21" i="27"/>
  <c r="E32" i="27"/>
  <c r="E33" i="27"/>
  <c r="E34" i="27"/>
  <c r="E36" i="27"/>
  <c r="E38" i="27"/>
  <c r="E40" i="27"/>
  <c r="E41" i="27"/>
  <c r="E43" i="27"/>
  <c r="E45" i="27"/>
  <c r="E48" i="27"/>
  <c r="E49" i="27"/>
  <c r="E56" i="27"/>
  <c r="E57" i="27"/>
  <c r="E58" i="27"/>
  <c r="F7" i="27"/>
  <c r="E7" i="27"/>
  <c r="C17" i="42"/>
  <c r="C17" i="41"/>
  <c r="C17" i="34"/>
  <c r="G16" i="24" l="1"/>
  <c r="G10" i="34"/>
  <c r="F23" i="39"/>
  <c r="F17" i="38"/>
  <c r="E23" i="39"/>
  <c r="F21" i="37"/>
  <c r="G7" i="34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60" i="27"/>
  <c r="F60" i="27"/>
  <c r="G8" i="34"/>
  <c r="G30" i="36"/>
  <c r="G26" i="36"/>
  <c r="G7" i="40"/>
  <c r="G8" i="41"/>
  <c r="G18" i="24"/>
  <c r="G13" i="24"/>
  <c r="F33" i="36"/>
  <c r="G7" i="39"/>
  <c r="G23" i="39" s="1"/>
  <c r="F17" i="42"/>
  <c r="F33" i="35"/>
  <c r="G7" i="36"/>
  <c r="G15" i="37"/>
  <c r="G21" i="37" s="1"/>
  <c r="G10" i="37"/>
  <c r="G14" i="38"/>
  <c r="G10" i="38"/>
  <c r="G17" i="39"/>
  <c r="G13" i="39"/>
  <c r="G9" i="39"/>
  <c r="G18" i="39"/>
  <c r="G14" i="39"/>
  <c r="G10" i="39"/>
  <c r="G24" i="24"/>
  <c r="G11" i="24"/>
  <c r="G7" i="38"/>
  <c r="E17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3" i="35" s="1"/>
  <c r="G31" i="36"/>
  <c r="G23" i="36"/>
  <c r="G19" i="36"/>
  <c r="G15" i="38"/>
  <c r="G11" i="38"/>
  <c r="G28" i="24"/>
  <c r="G23" i="24"/>
  <c r="G29" i="36"/>
  <c r="G27" i="36"/>
  <c r="G22" i="36"/>
  <c r="G18" i="36"/>
  <c r="E33" i="35"/>
  <c r="G7" i="27"/>
  <c r="G23" i="40" l="1"/>
  <c r="G17" i="38"/>
  <c r="G17" i="41"/>
  <c r="G17" i="34"/>
  <c r="G33" i="36"/>
  <c r="H22" i="23"/>
  <c r="H20" i="15"/>
  <c r="H26" i="15"/>
  <c r="G9" i="17"/>
  <c r="G10" i="17"/>
  <c r="I10" i="17" s="1"/>
  <c r="F29" i="24"/>
  <c r="E29" i="24"/>
  <c r="C29" i="24"/>
  <c r="I16" i="29"/>
  <c r="G7" i="30"/>
  <c r="G38" i="30" s="1"/>
  <c r="G16" i="25"/>
  <c r="E17" i="29"/>
  <c r="G17" i="29"/>
  <c r="E17" i="31"/>
  <c r="F17" i="31"/>
  <c r="G17" i="31"/>
  <c r="C17" i="31"/>
  <c r="E41" i="6"/>
  <c r="F41" i="6"/>
  <c r="C41" i="6"/>
  <c r="G40" i="6"/>
  <c r="E23" i="3"/>
  <c r="F22" i="3"/>
  <c r="D23" i="3"/>
  <c r="C23" i="3"/>
  <c r="G22" i="25" l="1"/>
  <c r="F18" i="3" l="1"/>
  <c r="G30" i="25" l="1"/>
  <c r="G29" i="25"/>
  <c r="H22" i="15" l="1"/>
  <c r="G18" i="7"/>
  <c r="G17" i="7"/>
  <c r="G13" i="7"/>
  <c r="G9" i="7"/>
  <c r="F31" i="7"/>
  <c r="E31" i="7"/>
  <c r="C31" i="7"/>
  <c r="E33" i="25" l="1"/>
  <c r="G13" i="6"/>
  <c r="G32" i="6"/>
  <c r="G12" i="7" l="1"/>
  <c r="H25" i="23" l="1"/>
  <c r="H15" i="29" l="1"/>
  <c r="H17" i="29" s="1"/>
  <c r="D15" i="29"/>
  <c r="D17" i="29" s="1"/>
  <c r="C15" i="29"/>
  <c r="G27" i="15"/>
  <c r="E27" i="15"/>
  <c r="G26" i="23"/>
  <c r="F26" i="23"/>
  <c r="F33" i="25"/>
  <c r="D33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1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9" i="29"/>
  <c r="I10" i="29"/>
  <c r="I11" i="29"/>
  <c r="I12" i="29"/>
  <c r="I13" i="29"/>
  <c r="I14" i="29"/>
  <c r="G23" i="28" l="1"/>
  <c r="I15" i="29"/>
  <c r="I17" i="29" s="1"/>
  <c r="G58" i="27"/>
  <c r="G57" i="27"/>
  <c r="G56" i="27"/>
  <c r="G49" i="27"/>
  <c r="G48" i="27"/>
  <c r="G45" i="27"/>
  <c r="G43" i="27"/>
  <c r="G41" i="27"/>
  <c r="G40" i="27"/>
  <c r="G38" i="27"/>
  <c r="G36" i="27"/>
  <c r="G34" i="27"/>
  <c r="G33" i="27"/>
  <c r="G32" i="27"/>
  <c r="G21" i="27"/>
  <c r="G20" i="27"/>
  <c r="G19" i="27"/>
  <c r="G18" i="27"/>
  <c r="G15" i="27"/>
  <c r="G13" i="27"/>
  <c r="G12" i="27"/>
  <c r="G11" i="27"/>
  <c r="G10" i="27"/>
  <c r="G9" i="27"/>
  <c r="G8" i="27"/>
  <c r="G60" i="27" l="1"/>
  <c r="G32" i="25"/>
  <c r="G31" i="25"/>
  <c r="G28" i="25"/>
  <c r="G27" i="25"/>
  <c r="G26" i="25"/>
  <c r="G25" i="25"/>
  <c r="G24" i="25"/>
  <c r="G23" i="25"/>
  <c r="G21" i="25"/>
  <c r="G20" i="25"/>
  <c r="G19" i="25"/>
  <c r="G18" i="25"/>
  <c r="G15" i="25"/>
  <c r="G14" i="25"/>
  <c r="G13" i="25"/>
  <c r="G12" i="25"/>
  <c r="G11" i="25"/>
  <c r="G10" i="25"/>
  <c r="G9" i="25"/>
  <c r="G33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4" i="23" l="1"/>
  <c r="H26" i="23" s="1"/>
  <c r="H21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1" i="6" l="1"/>
  <c r="C11" i="17"/>
  <c r="G8" i="17"/>
  <c r="G11" i="17" l="1"/>
  <c r="H8" i="17"/>
  <c r="H19" i="15"/>
  <c r="H18" i="15"/>
  <c r="H17" i="15"/>
  <c r="H16" i="15"/>
  <c r="H15" i="15"/>
  <c r="H14" i="15"/>
  <c r="H13" i="15"/>
  <c r="H12" i="15"/>
  <c r="H11" i="15"/>
  <c r="H10" i="15"/>
  <c r="H9" i="15"/>
  <c r="H8" i="15"/>
  <c r="H11" i="17" l="1"/>
  <c r="I8" i="17"/>
  <c r="I11" i="17" s="1"/>
  <c r="H24" i="15"/>
  <c r="H27" i="15" s="1"/>
</calcChain>
</file>

<file path=xl/sharedStrings.xml><?xml version="1.0" encoding="utf-8"?>
<sst xmlns="http://schemas.openxmlformats.org/spreadsheetml/2006/main" count="805" uniqueCount="243">
  <si>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</si>
  <si>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</si>
  <si>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</si>
  <si>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</si>
  <si>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</si>
  <si>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</si>
  <si>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</si>
  <si>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</si>
  <si>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</si>
  <si>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</si>
  <si>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</si>
  <si>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</si>
  <si>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</si>
  <si>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</si>
  <si>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</si>
  <si>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</si>
  <si>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</si>
  <si>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</si>
  <si>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</si>
  <si>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</si>
  <si>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</si>
  <si>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</si>
  <si>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</si>
  <si>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</si>
  <si>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</si>
  <si>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</si>
  <si>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</si>
  <si>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</si>
  <si>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</si>
  <si>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</si>
  <si>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</si>
  <si>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</si>
  <si>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</si>
  <si>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</si>
  <si>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</si>
  <si>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</si>
  <si>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</si>
  <si>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</si>
  <si>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</si>
  <si>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</si>
  <si>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</si>
  <si>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</si>
  <si>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</si>
  <si>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</si>
  <si>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</si>
  <si>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</si>
  <si>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</si>
  <si>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</si>
  <si>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</si>
  <si>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</si>
  <si>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</si>
  <si>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</si>
  <si>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</si>
  <si>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</si>
  <si>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</si>
  <si>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</si>
  <si>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</si>
  <si>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</si>
  <si>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</si>
  <si>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</si>
  <si>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</si>
  <si>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</si>
  <si>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</si>
  <si>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</si>
  <si>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</si>
  <si>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</si>
  <si>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</si>
  <si>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</si>
  <si>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</si>
  <si>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</si>
  <si>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</si>
  <si>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</si>
  <si>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</si>
  <si>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</si>
  <si>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</si>
  <si>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</si>
  <si>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</si>
  <si>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</si>
  <si>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</si>
  <si>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</si>
  <si>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</si>
  <si>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</si>
  <si>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</si>
  <si>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</si>
  <si>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</si>
  <si>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</si>
  <si>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</si>
  <si>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</si>
  <si>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</si>
  <si>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</si>
  <si>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</si>
  <si>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</si>
  <si>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</si>
  <si>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</si>
  <si>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</si>
  <si>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</si>
  <si>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այգեպան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</si>
  <si>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</si>
  <si>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</si>
  <si>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</si>
  <si>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</si>
  <si>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</si>
  <si>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</si>
  <si>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</si>
  <si>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</si>
  <si>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</si>
  <si>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</si>
  <si>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</si>
  <si>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</si>
  <si>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</si>
  <si>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</si>
  <si>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</si>
  <si>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</si>
  <si>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</si>
  <si>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</si>
  <si>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</si>
  <si>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</si>
  <si>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</si>
  <si>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</si>
  <si>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</si>
  <si>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</si>
  <si>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</si>
  <si>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</si>
  <si>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</si>
  <si>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</si>
  <si>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</si>
  <si>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</si>
  <si>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</si>
  <si>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</si>
  <si>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</si>
  <si>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</si>
  <si>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</si>
  <si>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</si>
  <si>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</si>
  <si>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</si>
  <si>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</si>
  <si>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</si>
  <si>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</si>
  <si>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</si>
  <si>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</si>
  <si>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</si>
  <si>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</si>
  <si>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JCB 3Հատ CASE 1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</si>
  <si>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</si>
  <si>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</si>
  <si>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</si>
  <si>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</si>
  <si>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</si>
  <si>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Այլ ընտրանքային աշխատողներ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</si>
  <si>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</si>
  <si>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</si>
  <si>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</si>
  <si>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</si>
  <si>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</si>
  <si>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</si>
  <si>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</si>
  <si>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</si>
  <si>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</si>
  <si>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</si>
  <si>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</si>
  <si>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</si>
  <si>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</si>
  <si>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</si>
  <si>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</si>
  <si>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</si>
  <si>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</si>
  <si>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</si>
  <si>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</si>
  <si>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</si>
  <si>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</si>
  <si>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</si>
  <si>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</si>
  <si>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</si>
  <si>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</si>
  <si>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</si>
  <si>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</si>
  <si>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</si>
  <si>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</si>
  <si>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</si>
  <si>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</si>
  <si>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</si>
  <si>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</si>
  <si>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</si>
  <si>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Գեղամասար համայնքի աղբավայրի բանվոր օրավարձով 19667դրամ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</si>
  <si>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</si>
  <si>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</si>
  <si>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</si>
  <si>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</si>
  <si>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</si>
  <si>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</si>
  <si>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</si>
  <si>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</si>
  <si>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</si>
  <si>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</si>
  <si>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</si>
  <si>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</si>
  <si>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</si>
  <si>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</si>
  <si>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</si>
  <si>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</si>
  <si>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</si>
  <si>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</si>
  <si>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</si>
  <si>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</si>
  <si>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</si>
  <si>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</si>
  <si>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</si>
  <si>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</si>
  <si>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</si>
  <si>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</si>
  <si>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</si>
  <si>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</si>
  <si>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</si>
  <si>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</si>
  <si>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</si>
  <si>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</si>
  <si>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</si>
  <si>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</si>
  <si>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</si>
  <si>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</si>
  <si>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</si>
  <si>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</si>
  <si>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</si>
  <si>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</si>
  <si>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</si>
  <si>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</si>
  <si>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</si>
  <si>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</si>
  <si>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</si>
  <si>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</si>
  <si>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</si>
  <si>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</si>
  <si>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</si>
  <si>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</si>
  <si>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</si>
  <si>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</si>
  <si>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</si>
  <si>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</si>
  <si>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</si>
  <si>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</si>
  <si>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27.04.2023թ 61-Ա որոշում</t>
  </si>
  <si>
    <t>27.04.2023 61-Ա որոշում</t>
  </si>
  <si>
    <t>27/04/2023 61-Ա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</si>
</sst>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8" fillId="0" borderId="0"/>
    <xf numFmtId="0" fontId="27" fillId="0" borderId="0"/>
    <xf numFmtId="0" fontId="27" fillId="0" borderId="0"/>
  </cellStyleXfs>
  <cellXfs count="3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13" fillId="0" borderId="0" xfId="0" applyFont="1"/>
    <xf numFmtId="0" fontId="7" fillId="0" borderId="2" xfId="0" applyFont="1" applyBorder="1" applyAlignment="1">
      <alignment horizontal="center" vertical="center" wrapText="1"/>
    </xf>
    <xf numFmtId="0" fontId="14" fillId="0" borderId="4" xfId="0" applyFont="1" applyBorder="1"/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7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/>
    <xf numFmtId="0" fontId="14" fillId="0" borderId="7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4" xfId="0" applyFont="1" applyBorder="1"/>
    <xf numFmtId="0" fontId="14" fillId="0" borderId="3" xfId="0" applyFont="1" applyBorder="1" applyAlignment="1">
      <alignment wrapText="1"/>
    </xf>
    <xf numFmtId="0" fontId="14" fillId="2" borderId="3" xfId="0" applyFont="1" applyFill="1" applyBorder="1"/>
    <xf numFmtId="0" fontId="14" fillId="0" borderId="3" xfId="0" applyFont="1" applyBorder="1" applyAlignment="1">
      <alignment horizontal="center" wrapText="1"/>
    </xf>
    <xf numFmtId="0" fontId="20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1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/>
    </xf>
    <xf numFmtId="0" fontId="3" fillId="2" borderId="0" xfId="0" applyFont="1" applyFill="1"/>
    <xf numFmtId="0" fontId="14" fillId="0" borderId="21" xfId="0" applyFont="1" applyBorder="1"/>
    <xf numFmtId="0" fontId="14" fillId="0" borderId="13" xfId="0" applyFont="1" applyBorder="1"/>
    <xf numFmtId="0" fontId="15" fillId="2" borderId="3" xfId="0" applyFont="1" applyFill="1" applyBorder="1" applyAlignment="1">
      <alignment horizontal="center"/>
    </xf>
    <xf numFmtId="0" fontId="14" fillId="0" borderId="22" xfId="0" applyFont="1" applyBorder="1"/>
    <xf numFmtId="0" fontId="23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7" fillId="0" borderId="4" xfId="0" applyFont="1" applyBorder="1"/>
    <xf numFmtId="0" fontId="17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4" fillId="0" borderId="5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2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1" fillId="0" borderId="0" xfId="0" applyFont="1"/>
    <xf numFmtId="0" fontId="2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9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3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5" fillId="0" borderId="3" xfId="2" applyFont="1" applyBorder="1" applyAlignment="1">
      <alignment horizontal="left"/>
    </xf>
    <xf numFmtId="0" fontId="15" fillId="2" borderId="3" xfId="2" applyFont="1" applyFill="1" applyBorder="1" applyAlignment="1">
      <alignment horizontal="left"/>
    </xf>
    <xf numFmtId="0" fontId="15" fillId="0" borderId="4" xfId="2" applyFont="1" applyBorder="1" applyAlignment="1">
      <alignment horizontal="left"/>
    </xf>
    <xf numFmtId="0" fontId="15" fillId="0" borderId="3" xfId="2" applyFont="1" applyBorder="1" applyAlignment="1">
      <alignment horizontal="left" wrapText="1" shrinkToFit="1"/>
    </xf>
    <xf numFmtId="0" fontId="14" fillId="0" borderId="3" xfId="2" applyFont="1" applyBorder="1" applyAlignment="1">
      <alignment horizontal="left"/>
    </xf>
    <xf numFmtId="0" fontId="30" fillId="0" borderId="0" xfId="0" applyFont="1"/>
    <xf numFmtId="0" fontId="7" fillId="0" borderId="3" xfId="0" applyFont="1" applyBorder="1" applyAlignment="1">
      <alignment horizontal="center"/>
    </xf>
    <xf numFmtId="0" fontId="14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4" fillId="2" borderId="5" xfId="0" applyFont="1" applyFill="1" applyBorder="1"/>
    <xf numFmtId="0" fontId="1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8" fillId="0" borderId="5" xfId="0" applyFont="1" applyBorder="1"/>
    <xf numFmtId="0" fontId="19" fillId="0" borderId="13" xfId="0" applyFont="1" applyBorder="1"/>
    <xf numFmtId="0" fontId="14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5" fillId="0" borderId="5" xfId="2" applyFont="1" applyBorder="1" applyAlignment="1">
      <alignment horizontal="left"/>
    </xf>
    <xf numFmtId="0" fontId="31" fillId="0" borderId="10" xfId="0" applyFont="1" applyBorder="1" applyAlignment="1">
      <alignment horizontal="center"/>
    </xf>
    <xf numFmtId="0" fontId="33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4" fillId="2" borderId="4" xfId="0" applyFont="1" applyFill="1" applyBorder="1"/>
    <xf numFmtId="0" fontId="34" fillId="0" borderId="2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31" fillId="2" borderId="2" xfId="0" applyFont="1" applyFill="1" applyBorder="1"/>
    <xf numFmtId="0" fontId="7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4" fillId="0" borderId="20" xfId="0" applyFont="1" applyBorder="1"/>
    <xf numFmtId="0" fontId="14" fillId="0" borderId="0" xfId="2" applyFont="1" applyAlignment="1">
      <alignment horizontal="center"/>
    </xf>
    <xf numFmtId="0" fontId="17" fillId="2" borderId="0" xfId="2" applyFont="1" applyFill="1" applyAlignment="1">
      <alignment horizontal="center"/>
    </xf>
    <xf numFmtId="0" fontId="17" fillId="0" borderId="0" xfId="2" applyFont="1" applyAlignment="1">
      <alignment horizontal="center"/>
    </xf>
    <xf numFmtId="1" fontId="14" fillId="0" borderId="0" xfId="2" applyNumberFormat="1" applyFont="1" applyAlignment="1">
      <alignment horizontal="center"/>
    </xf>
    <xf numFmtId="0" fontId="15" fillId="0" borderId="0" xfId="2" applyFont="1" applyAlignment="1">
      <alignment horizontal="left"/>
    </xf>
    <xf numFmtId="0" fontId="32" fillId="0" borderId="0" xfId="2" applyFont="1" applyAlignment="1">
      <alignment horizontal="center"/>
    </xf>
    <xf numFmtId="0" fontId="32" fillId="0" borderId="0" xfId="2" applyFont="1" applyAlignment="1">
      <alignment horizontal="left"/>
    </xf>
    <xf numFmtId="0" fontId="15" fillId="2" borderId="0" xfId="2" applyFont="1" applyFill="1" applyAlignment="1">
      <alignment horizontal="left"/>
    </xf>
    <xf numFmtId="0" fontId="14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5" fillId="0" borderId="3" xfId="2" applyFont="1" applyBorder="1"/>
    <xf numFmtId="0" fontId="34" fillId="0" borderId="2" xfId="0" applyFont="1" applyBorder="1" applyAlignment="1">
      <alignment horizontal="right" wrapText="1"/>
    </xf>
    <xf numFmtId="0" fontId="15" fillId="0" borderId="3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1" fillId="0" borderId="28" xfId="0" applyFont="1" applyBorder="1" applyAlignment="1">
      <alignment horizontal="center"/>
    </xf>
    <xf numFmtId="0" fontId="7" fillId="0" borderId="28" xfId="0" applyFont="1" applyBorder="1"/>
    <xf numFmtId="0" fontId="15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5" fillId="0" borderId="14" xfId="2" applyFont="1" applyBorder="1"/>
    <xf numFmtId="0" fontId="26" fillId="0" borderId="0" xfId="0" applyFont="1" applyAlignment="1">
      <alignment horizontal="right" vertical="top"/>
    </xf>
    <xf numFmtId="0" fontId="14" fillId="0" borderId="3" xfId="2" applyFont="1" applyBorder="1"/>
    <xf numFmtId="0" fontId="15" fillId="0" borderId="3" xfId="2" applyFont="1" applyBorder="1" applyAlignment="1">
      <alignment horizontal="center"/>
    </xf>
    <xf numFmtId="0" fontId="15" fillId="0" borderId="1" xfId="2" applyFont="1" applyBorder="1"/>
    <xf numFmtId="0" fontId="14" fillId="0" borderId="0" xfId="0" applyFont="1" applyAlignment="1">
      <alignment wrapText="1"/>
    </xf>
    <xf numFmtId="0" fontId="14" fillId="2" borderId="0" xfId="0" applyFont="1" applyFill="1"/>
    <xf numFmtId="0" fontId="14" fillId="0" borderId="3" xfId="2" applyFont="1" applyBorder="1" applyAlignment="1">
      <alignment horizontal="left" wrapText="1"/>
    </xf>
    <xf numFmtId="0" fontId="15" fillId="0" borderId="3" xfId="0" applyFont="1" applyBorder="1"/>
    <xf numFmtId="0" fontId="15" fillId="0" borderId="4" xfId="0" applyFont="1" applyBorder="1"/>
    <xf numFmtId="0" fontId="7" fillId="2" borderId="10" xfId="0" applyFont="1" applyFill="1" applyBorder="1" applyAlignment="1">
      <alignment horizontal="center"/>
    </xf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0" borderId="3" xfId="0" applyFont="1" applyBorder="1"/>
    <xf numFmtId="0" fontId="30" fillId="2" borderId="4" xfId="0" applyFont="1" applyFill="1" applyBorder="1"/>
    <xf numFmtId="0" fontId="30" fillId="2" borderId="0" xfId="0" applyFont="1" applyFill="1"/>
    <xf numFmtId="0" fontId="35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35" fillId="0" borderId="0" xfId="0" applyFont="1"/>
    <xf numFmtId="0" fontId="17" fillId="0" borderId="3" xfId="2" applyFont="1" applyBorder="1"/>
    <xf numFmtId="0" fontId="36" fillId="0" borderId="0" xfId="0" applyFont="1"/>
    <xf numFmtId="0" fontId="17" fillId="0" borderId="3" xfId="2" applyFont="1" applyBorder="1" applyAlignment="1">
      <alignment horizontal="left"/>
    </xf>
    <xf numFmtId="0" fontId="15" fillId="0" borderId="7" xfId="2" applyFont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27" fillId="0" borderId="0" xfId="0" applyFont="1"/>
    <xf numFmtId="0" fontId="37" fillId="0" borderId="0" xfId="0" applyFont="1"/>
    <xf numFmtId="0" fontId="6" fillId="0" borderId="32" xfId="2" applyFont="1" applyBorder="1"/>
    <xf numFmtId="0" fontId="15" fillId="0" borderId="7" xfId="0" applyFont="1" applyBorder="1"/>
    <xf numFmtId="0" fontId="39" fillId="0" borderId="2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5" fillId="2" borderId="15" xfId="2" applyFont="1" applyFill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5" fillId="2" borderId="5" xfId="2" applyFont="1" applyFill="1" applyBorder="1" applyAlignment="1">
      <alignment horizontal="center"/>
    </xf>
    <xf numFmtId="0" fontId="15" fillId="0" borderId="28" xfId="2" applyFont="1" applyBorder="1" applyAlignment="1">
      <alignment horizontal="center"/>
    </xf>
    <xf numFmtId="0" fontId="40" fillId="0" borderId="28" xfId="2" applyFont="1" applyBorder="1"/>
    <xf numFmtId="0" fontId="39" fillId="0" borderId="0" xfId="0" applyFont="1" applyAlignment="1">
      <alignment horizontal="left"/>
    </xf>
    <xf numFmtId="0" fontId="39" fillId="0" borderId="0" xfId="0" applyFont="1"/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39" fillId="2" borderId="28" xfId="0" applyFont="1" applyFill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6" xfId="0" applyFont="1" applyBorder="1"/>
    <xf numFmtId="1" fontId="39" fillId="2" borderId="28" xfId="0" applyNumberFormat="1" applyFont="1" applyFill="1" applyBorder="1" applyAlignment="1">
      <alignment horizontal="center"/>
    </xf>
    <xf numFmtId="1" fontId="15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9" fillId="0" borderId="2" xfId="0" applyFont="1" applyBorder="1"/>
    <xf numFmtId="0" fontId="15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right"/>
    </xf>
    <xf numFmtId="0" fontId="15" fillId="0" borderId="2" xfId="0" applyFont="1" applyBorder="1"/>
    <xf numFmtId="0" fontId="39" fillId="0" borderId="3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2" fillId="0" borderId="3" xfId="2" applyFont="1" applyBorder="1" applyAlignment="1">
      <alignment horizontal="center"/>
    </xf>
    <xf numFmtId="0" fontId="32" fillId="2" borderId="3" xfId="2" applyFont="1" applyFill="1" applyBorder="1" applyAlignment="1">
      <alignment horizontal="center"/>
    </xf>
    <xf numFmtId="0" fontId="32" fillId="0" borderId="3" xfId="2" applyFont="1" applyBorder="1"/>
    <xf numFmtId="1" fontId="39" fillId="0" borderId="2" xfId="0" applyNumberFormat="1" applyFont="1" applyBorder="1" applyAlignment="1">
      <alignment horizontal="right" wrapText="1"/>
    </xf>
    <xf numFmtId="1" fontId="39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7" fillId="0" borderId="3" xfId="2" applyFont="1" applyBorder="1" applyAlignment="1">
      <alignment horizontal="left" wrapText="1"/>
    </xf>
    <xf numFmtId="0" fontId="17" fillId="0" borderId="4" xfId="2" applyFont="1" applyBorder="1" applyAlignment="1">
      <alignment horizontal="center"/>
    </xf>
    <xf numFmtId="0" fontId="17" fillId="0" borderId="7" xfId="0" applyFont="1" applyBorder="1"/>
    <xf numFmtId="1" fontId="17" fillId="0" borderId="4" xfId="0" applyNumberFormat="1" applyFont="1" applyBorder="1"/>
    <xf numFmtId="0" fontId="17" fillId="2" borderId="3" xfId="0" applyFont="1" applyFill="1" applyBorder="1" applyAlignment="1">
      <alignment horizontal="center"/>
    </xf>
    <xf numFmtId="1" fontId="17" fillId="0" borderId="3" xfId="0" applyNumberFormat="1" applyFont="1" applyBorder="1"/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9" fillId="0" borderId="8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6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38" fillId="0" borderId="0" xfId="2" applyFont="1" applyAlignment="1">
      <alignment horizontal="left" vertical="center"/>
    </xf>
    <xf numFmtId="49" fontId="39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1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7" fillId="0" borderId="7" xfId="2" applyFont="1" applyBorder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zoomScaleNormal="100" workbookViewId="0">
      <selection activeCell="H3" sqref="H3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6"/>
      <c r="B1" s="46"/>
      <c r="C1" s="54" t="s">
        <v>59</v>
      </c>
      <c r="D1" s="54"/>
      <c r="E1" s="17"/>
      <c r="F1" s="247" t="s">
        <v>62</v>
      </c>
      <c r="G1" s="247"/>
      <c r="H1" s="78"/>
    </row>
    <row r="2" spans="1:10" s="30" customFormat="1" ht="18.75" customHeight="1" x14ac:dyDescent="0.3">
      <c r="A2" s="32"/>
      <c r="B2" s="14"/>
      <c r="C2" s="71"/>
      <c r="D2" s="71"/>
      <c r="E2" s="32"/>
      <c r="F2" s="248" t="s">
        <v>92</v>
      </c>
      <c r="G2" s="248"/>
      <c r="H2" s="32"/>
    </row>
    <row r="3" spans="1:10" s="30" customFormat="1" ht="14.25" customHeight="1" x14ac:dyDescent="0.3">
      <c r="A3" s="72"/>
      <c r="B3" s="73"/>
      <c r="C3" s="12"/>
      <c r="D3" s="12"/>
      <c r="E3" s="61"/>
      <c r="F3" s="249" t="s">
        <v>242</v>
      </c>
      <c r="G3" s="249"/>
      <c r="H3" s="47"/>
    </row>
    <row r="4" spans="1:10" s="1" customFormat="1" ht="14.25" customHeight="1" x14ac:dyDescent="0.25">
      <c r="A4" s="8"/>
      <c r="B4" s="250" t="s">
        <v>17</v>
      </c>
      <c r="C4" s="250"/>
      <c r="D4" s="250"/>
      <c r="E4" s="250"/>
      <c r="F4" s="250"/>
      <c r="G4" s="250"/>
      <c r="H4" s="8"/>
      <c r="I4" s="8"/>
      <c r="J4" s="8"/>
    </row>
    <row r="5" spans="1:10" s="1" customFormat="1" ht="16.5" thickBot="1" x14ac:dyDescent="0.3">
      <c r="A5" s="8"/>
      <c r="B5" s="251" t="s">
        <v>77</v>
      </c>
      <c r="C5" s="251"/>
      <c r="D5" s="251"/>
      <c r="E5" s="251"/>
      <c r="F5" s="251"/>
      <c r="G5" s="251"/>
      <c r="H5" s="8"/>
      <c r="I5" s="8"/>
      <c r="J5" s="8"/>
    </row>
    <row r="6" spans="1:10" s="2" customFormat="1" ht="120" customHeight="1" thickBot="1" x14ac:dyDescent="0.3">
      <c r="A6" s="62" t="s">
        <v>1</v>
      </c>
      <c r="B6" s="62" t="s">
        <v>18</v>
      </c>
      <c r="C6" s="62" t="s">
        <v>19</v>
      </c>
      <c r="D6" s="62" t="s">
        <v>20</v>
      </c>
      <c r="E6" s="62" t="s">
        <v>136</v>
      </c>
      <c r="F6" s="62" t="s">
        <v>21</v>
      </c>
      <c r="G6" s="62" t="s">
        <v>6</v>
      </c>
      <c r="H6" s="6"/>
      <c r="I6" s="6"/>
      <c r="J6" s="6"/>
    </row>
    <row r="7" spans="1:10" s="8" customFormat="1" ht="15.75" x14ac:dyDescent="0.25">
      <c r="A7" s="63">
        <v>1</v>
      </c>
      <c r="B7" s="55" t="s">
        <v>112</v>
      </c>
      <c r="C7" s="56">
        <v>1</v>
      </c>
      <c r="D7" s="56">
        <v>287500</v>
      </c>
      <c r="E7" s="57">
        <f>D7*C7</f>
        <v>287500</v>
      </c>
      <c r="F7" s="55">
        <f>8000*C7</f>
        <v>8000</v>
      </c>
      <c r="G7" s="64">
        <f>E7+F7</f>
        <v>295500</v>
      </c>
      <c r="H7" s="106" t="s">
        <v>66</v>
      </c>
    </row>
    <row r="8" spans="1:10" s="8" customFormat="1" ht="15.75" x14ac:dyDescent="0.25">
      <c r="A8" s="221">
        <v>2</v>
      </c>
      <c r="B8" s="55" t="s">
        <v>55</v>
      </c>
      <c r="C8" s="56">
        <v>1</v>
      </c>
      <c r="D8" s="56">
        <v>210000</v>
      </c>
      <c r="E8" s="57">
        <f t="shared" ref="E8:E58" si="0">D8*C8</f>
        <v>210000</v>
      </c>
      <c r="F8" s="55">
        <f t="shared" ref="F8:F58" si="1">8000*C8</f>
        <v>8000</v>
      </c>
      <c r="G8" s="222">
        <f t="shared" ref="G8:G58" si="2">+F8+E8</f>
        <v>218000</v>
      </c>
    </row>
    <row r="9" spans="1:10" s="8" customFormat="1" ht="15.75" x14ac:dyDescent="0.25">
      <c r="A9" s="63">
        <v>3</v>
      </c>
      <c r="B9" s="55" t="s">
        <v>56</v>
      </c>
      <c r="C9" s="56">
        <v>1</v>
      </c>
      <c r="D9" s="56">
        <v>192500</v>
      </c>
      <c r="E9" s="57">
        <f t="shared" si="0"/>
        <v>192500</v>
      </c>
      <c r="F9" s="55">
        <f t="shared" si="1"/>
        <v>8000</v>
      </c>
      <c r="G9" s="64">
        <f t="shared" si="2"/>
        <v>200500</v>
      </c>
    </row>
    <row r="10" spans="1:10" s="8" customFormat="1" ht="31.5" x14ac:dyDescent="0.25">
      <c r="A10" s="63">
        <v>4</v>
      </c>
      <c r="B10" s="165" t="s">
        <v>137</v>
      </c>
      <c r="C10" s="56">
        <v>1</v>
      </c>
      <c r="D10" s="56">
        <v>122000</v>
      </c>
      <c r="E10" s="57">
        <f t="shared" si="0"/>
        <v>122000</v>
      </c>
      <c r="F10" s="55">
        <f t="shared" si="1"/>
        <v>8000</v>
      </c>
      <c r="G10" s="64">
        <f t="shared" si="2"/>
        <v>130000</v>
      </c>
    </row>
    <row r="11" spans="1:10" s="8" customFormat="1" ht="15.75" x14ac:dyDescent="0.25">
      <c r="A11" s="63">
        <v>5</v>
      </c>
      <c r="B11" s="55" t="s">
        <v>138</v>
      </c>
      <c r="C11" s="56">
        <v>1</v>
      </c>
      <c r="D11" s="56">
        <v>172000</v>
      </c>
      <c r="E11" s="57">
        <f t="shared" si="0"/>
        <v>172000</v>
      </c>
      <c r="F11" s="55">
        <f t="shared" si="1"/>
        <v>8000</v>
      </c>
      <c r="G11" s="64">
        <f t="shared" si="2"/>
        <v>180000</v>
      </c>
    </row>
    <row r="12" spans="1:10" s="8" customFormat="1" ht="47.25" x14ac:dyDescent="0.25">
      <c r="A12" s="221">
        <v>6</v>
      </c>
      <c r="B12" s="165" t="s">
        <v>139</v>
      </c>
      <c r="C12" s="56">
        <v>1</v>
      </c>
      <c r="D12" s="56">
        <v>172000</v>
      </c>
      <c r="E12" s="57">
        <f t="shared" si="0"/>
        <v>172000</v>
      </c>
      <c r="F12" s="55">
        <f t="shared" si="1"/>
        <v>8000</v>
      </c>
      <c r="G12" s="64">
        <f>+F12+E12</f>
        <v>180000</v>
      </c>
    </row>
    <row r="13" spans="1:10" s="8" customFormat="1" ht="15.75" x14ac:dyDescent="0.25">
      <c r="A13" s="63">
        <v>7</v>
      </c>
      <c r="B13" s="55" t="s">
        <v>13</v>
      </c>
      <c r="C13" s="56">
        <v>1</v>
      </c>
      <c r="D13" s="56">
        <v>130000</v>
      </c>
      <c r="E13" s="57">
        <f t="shared" si="0"/>
        <v>130000</v>
      </c>
      <c r="F13" s="55">
        <f t="shared" si="1"/>
        <v>8000</v>
      </c>
      <c r="G13" s="64">
        <f t="shared" si="2"/>
        <v>138000</v>
      </c>
    </row>
    <row r="14" spans="1:10" s="8" customFormat="1" ht="15.75" x14ac:dyDescent="0.25">
      <c r="A14" s="63">
        <v>8</v>
      </c>
      <c r="B14" s="55" t="s">
        <v>13</v>
      </c>
      <c r="C14" s="56">
        <v>0.5</v>
      </c>
      <c r="D14" s="56">
        <v>115000</v>
      </c>
      <c r="E14" s="57">
        <f t="shared" si="0"/>
        <v>57500</v>
      </c>
      <c r="F14" s="55">
        <f t="shared" si="1"/>
        <v>4000</v>
      </c>
      <c r="G14" s="64">
        <f t="shared" si="2"/>
        <v>61500</v>
      </c>
    </row>
    <row r="15" spans="1:10" s="8" customFormat="1" ht="15.75" x14ac:dyDescent="0.25">
      <c r="A15" s="63">
        <v>9</v>
      </c>
      <c r="B15" s="55" t="s">
        <v>13</v>
      </c>
      <c r="C15" s="56">
        <v>0.5</v>
      </c>
      <c r="D15" s="56">
        <v>115000</v>
      </c>
      <c r="E15" s="57">
        <f t="shared" si="0"/>
        <v>57500</v>
      </c>
      <c r="F15" s="55">
        <f t="shared" si="1"/>
        <v>4000</v>
      </c>
      <c r="G15" s="64">
        <f t="shared" si="2"/>
        <v>61500</v>
      </c>
    </row>
    <row r="16" spans="1:10" s="8" customFormat="1" ht="15.75" x14ac:dyDescent="0.25">
      <c r="A16" s="221">
        <v>10</v>
      </c>
      <c r="B16" s="55" t="s">
        <v>13</v>
      </c>
      <c r="C16" s="56">
        <v>0.5</v>
      </c>
      <c r="D16" s="56">
        <v>115000</v>
      </c>
      <c r="E16" s="57">
        <f t="shared" si="0"/>
        <v>57500</v>
      </c>
      <c r="F16" s="55">
        <f t="shared" si="1"/>
        <v>4000</v>
      </c>
      <c r="G16" s="64">
        <f t="shared" si="2"/>
        <v>61500</v>
      </c>
    </row>
    <row r="17" spans="1:12" s="8" customFormat="1" ht="15.75" x14ac:dyDescent="0.25">
      <c r="A17" s="63">
        <v>11</v>
      </c>
      <c r="B17" s="55" t="s">
        <v>13</v>
      </c>
      <c r="C17" s="56">
        <v>0.5</v>
      </c>
      <c r="D17" s="56">
        <v>115000</v>
      </c>
      <c r="E17" s="57">
        <f t="shared" si="0"/>
        <v>57500</v>
      </c>
      <c r="F17" s="55">
        <f t="shared" si="1"/>
        <v>4000</v>
      </c>
      <c r="G17" s="64">
        <f t="shared" si="2"/>
        <v>61500</v>
      </c>
    </row>
    <row r="18" spans="1:12" s="8" customFormat="1" ht="15.75" x14ac:dyDescent="0.25">
      <c r="A18" s="63">
        <v>12</v>
      </c>
      <c r="B18" s="55" t="s">
        <v>140</v>
      </c>
      <c r="C18" s="56">
        <v>1</v>
      </c>
      <c r="D18" s="56">
        <v>100000</v>
      </c>
      <c r="E18" s="57">
        <f t="shared" si="0"/>
        <v>100000</v>
      </c>
      <c r="F18" s="55">
        <f t="shared" si="1"/>
        <v>8000</v>
      </c>
      <c r="G18" s="64">
        <f t="shared" si="2"/>
        <v>108000</v>
      </c>
    </row>
    <row r="19" spans="1:12" s="8" customFormat="1" ht="15.75" x14ac:dyDescent="0.25">
      <c r="A19" s="63">
        <v>13</v>
      </c>
      <c r="B19" s="55" t="s">
        <v>141</v>
      </c>
      <c r="C19" s="56">
        <v>1</v>
      </c>
      <c r="D19" s="56">
        <v>142000</v>
      </c>
      <c r="E19" s="57">
        <f t="shared" si="0"/>
        <v>142000</v>
      </c>
      <c r="F19" s="55">
        <f t="shared" si="1"/>
        <v>8000</v>
      </c>
      <c r="G19" s="64">
        <f t="shared" si="2"/>
        <v>150000</v>
      </c>
    </row>
    <row r="20" spans="1:12" s="8" customFormat="1" ht="15.75" x14ac:dyDescent="0.25">
      <c r="A20" s="221">
        <v>14</v>
      </c>
      <c r="B20" s="55" t="s">
        <v>96</v>
      </c>
      <c r="C20" s="56">
        <v>3</v>
      </c>
      <c r="D20" s="56">
        <v>122000</v>
      </c>
      <c r="E20" s="57">
        <f t="shared" si="0"/>
        <v>366000</v>
      </c>
      <c r="F20" s="55">
        <f t="shared" si="1"/>
        <v>24000</v>
      </c>
      <c r="G20" s="64">
        <f t="shared" si="2"/>
        <v>390000</v>
      </c>
      <c r="L20" s="8" t="s">
        <v>66</v>
      </c>
    </row>
    <row r="21" spans="1:12" s="8" customFormat="1" ht="15.75" x14ac:dyDescent="0.25">
      <c r="A21" s="63">
        <v>15</v>
      </c>
      <c r="B21" s="55" t="s">
        <v>96</v>
      </c>
      <c r="C21" s="56">
        <v>4</v>
      </c>
      <c r="D21" s="56">
        <v>95700</v>
      </c>
      <c r="E21" s="57">
        <f t="shared" si="0"/>
        <v>382800</v>
      </c>
      <c r="F21" s="55">
        <f t="shared" si="1"/>
        <v>32000</v>
      </c>
      <c r="G21" s="64">
        <f t="shared" si="2"/>
        <v>414800</v>
      </c>
    </row>
    <row r="22" spans="1:12" s="8" customFormat="1" ht="15.75" x14ac:dyDescent="0.25">
      <c r="A22" s="63">
        <v>16</v>
      </c>
      <c r="B22" s="55" t="s">
        <v>96</v>
      </c>
      <c r="C22" s="56">
        <v>0.5</v>
      </c>
      <c r="D22" s="56">
        <v>95700</v>
      </c>
      <c r="E22" s="57">
        <f t="shared" si="0"/>
        <v>47850</v>
      </c>
      <c r="F22" s="55">
        <f t="shared" si="1"/>
        <v>4000</v>
      </c>
      <c r="G22" s="64">
        <f t="shared" si="2"/>
        <v>51850</v>
      </c>
    </row>
    <row r="23" spans="1:12" s="8" customFormat="1" ht="15.75" x14ac:dyDescent="0.25">
      <c r="A23" s="63">
        <v>17</v>
      </c>
      <c r="B23" s="55" t="s">
        <v>96</v>
      </c>
      <c r="C23" s="56">
        <v>0.5</v>
      </c>
      <c r="D23" s="56">
        <v>95700</v>
      </c>
      <c r="E23" s="57">
        <f t="shared" si="0"/>
        <v>47850</v>
      </c>
      <c r="F23" s="55">
        <f t="shared" si="1"/>
        <v>4000</v>
      </c>
      <c r="G23" s="64">
        <f t="shared" si="2"/>
        <v>51850</v>
      </c>
    </row>
    <row r="24" spans="1:12" s="8" customFormat="1" ht="15.75" x14ac:dyDescent="0.25">
      <c r="A24" s="221">
        <v>18</v>
      </c>
      <c r="B24" s="55" t="s">
        <v>96</v>
      </c>
      <c r="C24" s="56">
        <v>0.5</v>
      </c>
      <c r="D24" s="56">
        <v>95700</v>
      </c>
      <c r="E24" s="57">
        <f t="shared" si="0"/>
        <v>47850</v>
      </c>
      <c r="F24" s="55">
        <f t="shared" si="1"/>
        <v>4000</v>
      </c>
      <c r="G24" s="64">
        <f t="shared" si="2"/>
        <v>51850</v>
      </c>
    </row>
    <row r="25" spans="1:12" s="8" customFormat="1" ht="15.75" x14ac:dyDescent="0.25">
      <c r="A25" s="63">
        <v>19</v>
      </c>
      <c r="B25" s="55" t="s">
        <v>96</v>
      </c>
      <c r="C25" s="56">
        <v>0.5</v>
      </c>
      <c r="D25" s="56">
        <v>95700</v>
      </c>
      <c r="E25" s="57">
        <f t="shared" si="0"/>
        <v>47850</v>
      </c>
      <c r="F25" s="55">
        <f t="shared" si="1"/>
        <v>4000</v>
      </c>
      <c r="G25" s="64">
        <f t="shared" si="2"/>
        <v>51850</v>
      </c>
    </row>
    <row r="26" spans="1:12" s="8" customFormat="1" ht="15.75" x14ac:dyDescent="0.25">
      <c r="A26" s="63">
        <v>20</v>
      </c>
      <c r="B26" s="55" t="s">
        <v>96</v>
      </c>
      <c r="C26" s="56">
        <v>0.5</v>
      </c>
      <c r="D26" s="56">
        <v>95700</v>
      </c>
      <c r="E26" s="57">
        <f t="shared" si="0"/>
        <v>47850</v>
      </c>
      <c r="F26" s="55">
        <f t="shared" si="1"/>
        <v>4000</v>
      </c>
      <c r="G26" s="64">
        <f t="shared" si="2"/>
        <v>51850</v>
      </c>
    </row>
    <row r="27" spans="1:12" s="8" customFormat="1" ht="15.75" x14ac:dyDescent="0.25">
      <c r="A27" s="63">
        <v>21</v>
      </c>
      <c r="B27" s="55" t="s">
        <v>96</v>
      </c>
      <c r="C27" s="56">
        <v>0.5</v>
      </c>
      <c r="D27" s="56">
        <v>95700</v>
      </c>
      <c r="E27" s="57">
        <f t="shared" si="0"/>
        <v>47850</v>
      </c>
      <c r="F27" s="55">
        <f t="shared" si="1"/>
        <v>4000</v>
      </c>
      <c r="G27" s="64">
        <f t="shared" si="2"/>
        <v>51850</v>
      </c>
    </row>
    <row r="28" spans="1:12" s="8" customFormat="1" ht="15.75" x14ac:dyDescent="0.25">
      <c r="A28" s="221">
        <v>22</v>
      </c>
      <c r="B28" s="55" t="s">
        <v>96</v>
      </c>
      <c r="C28" s="56">
        <v>0.5</v>
      </c>
      <c r="D28" s="56">
        <v>95700</v>
      </c>
      <c r="E28" s="57">
        <f t="shared" si="0"/>
        <v>47850</v>
      </c>
      <c r="F28" s="55">
        <f t="shared" si="1"/>
        <v>4000</v>
      </c>
      <c r="G28" s="64">
        <f t="shared" si="2"/>
        <v>51850</v>
      </c>
    </row>
    <row r="29" spans="1:12" s="8" customFormat="1" ht="15.75" x14ac:dyDescent="0.25">
      <c r="A29" s="63">
        <v>23</v>
      </c>
      <c r="B29" s="55" t="s">
        <v>96</v>
      </c>
      <c r="C29" s="56">
        <v>0.5</v>
      </c>
      <c r="D29" s="56">
        <v>95700</v>
      </c>
      <c r="E29" s="57">
        <f t="shared" si="0"/>
        <v>47850</v>
      </c>
      <c r="F29" s="55">
        <f t="shared" si="1"/>
        <v>4000</v>
      </c>
      <c r="G29" s="64">
        <f t="shared" si="2"/>
        <v>51850</v>
      </c>
    </row>
    <row r="30" spans="1:12" s="8" customFormat="1" ht="15.75" x14ac:dyDescent="0.25">
      <c r="A30" s="63">
        <v>24</v>
      </c>
      <c r="B30" s="55" t="s">
        <v>96</v>
      </c>
      <c r="C30" s="56">
        <v>0.5</v>
      </c>
      <c r="D30" s="56">
        <v>95700</v>
      </c>
      <c r="E30" s="57">
        <f t="shared" si="0"/>
        <v>47850</v>
      </c>
      <c r="F30" s="55">
        <f t="shared" si="1"/>
        <v>4000</v>
      </c>
      <c r="G30" s="64">
        <f t="shared" si="2"/>
        <v>51850</v>
      </c>
    </row>
    <row r="31" spans="1:12" s="8" customFormat="1" ht="15.75" x14ac:dyDescent="0.25">
      <c r="A31" s="63">
        <v>25</v>
      </c>
      <c r="B31" s="55" t="s">
        <v>96</v>
      </c>
      <c r="C31" s="56">
        <v>0.5</v>
      </c>
      <c r="D31" s="56">
        <v>95700</v>
      </c>
      <c r="E31" s="57">
        <f t="shared" si="0"/>
        <v>47850</v>
      </c>
      <c r="F31" s="55">
        <f t="shared" si="1"/>
        <v>4000</v>
      </c>
      <c r="G31" s="64">
        <f t="shared" si="2"/>
        <v>51850</v>
      </c>
    </row>
    <row r="32" spans="1:12" s="8" customFormat="1" ht="15.75" x14ac:dyDescent="0.25">
      <c r="A32" s="221">
        <v>26</v>
      </c>
      <c r="B32" s="55" t="s">
        <v>142</v>
      </c>
      <c r="C32" s="56">
        <v>4</v>
      </c>
      <c r="D32" s="56">
        <v>242000</v>
      </c>
      <c r="E32" s="57">
        <f t="shared" si="0"/>
        <v>968000</v>
      </c>
      <c r="F32" s="55">
        <f t="shared" si="1"/>
        <v>32000</v>
      </c>
      <c r="G32" s="64">
        <f t="shared" si="2"/>
        <v>1000000</v>
      </c>
    </row>
    <row r="33" spans="1:7" s="8" customFormat="1" ht="15.75" x14ac:dyDescent="0.25">
      <c r="A33" s="63">
        <v>27</v>
      </c>
      <c r="B33" s="55" t="s">
        <v>143</v>
      </c>
      <c r="C33" s="56">
        <v>1</v>
      </c>
      <c r="D33" s="56">
        <v>157000</v>
      </c>
      <c r="E33" s="57">
        <f t="shared" si="0"/>
        <v>157000</v>
      </c>
      <c r="F33" s="55">
        <f t="shared" si="1"/>
        <v>8000</v>
      </c>
      <c r="G33" s="222">
        <f t="shared" si="2"/>
        <v>165000</v>
      </c>
    </row>
    <row r="34" spans="1:7" s="8" customFormat="1" ht="15.75" x14ac:dyDescent="0.25">
      <c r="A34" s="63">
        <v>28</v>
      </c>
      <c r="B34" s="165" t="s">
        <v>208</v>
      </c>
      <c r="C34" s="56">
        <v>1</v>
      </c>
      <c r="D34" s="56">
        <v>220000</v>
      </c>
      <c r="E34" s="57">
        <f t="shared" si="0"/>
        <v>220000</v>
      </c>
      <c r="F34" s="55">
        <f t="shared" si="1"/>
        <v>8000</v>
      </c>
      <c r="G34" s="222">
        <f t="shared" si="2"/>
        <v>228000</v>
      </c>
    </row>
    <row r="35" spans="1:7" s="8" customFormat="1" ht="15.75" x14ac:dyDescent="0.25">
      <c r="A35" s="63">
        <v>29</v>
      </c>
      <c r="B35" s="165" t="s">
        <v>144</v>
      </c>
      <c r="C35" s="56">
        <v>1</v>
      </c>
      <c r="D35" s="56">
        <v>168000</v>
      </c>
      <c r="E35" s="57">
        <f t="shared" si="0"/>
        <v>168000</v>
      </c>
      <c r="F35" s="55">
        <f t="shared" si="1"/>
        <v>8000</v>
      </c>
      <c r="G35" s="222">
        <f t="shared" si="2"/>
        <v>176000</v>
      </c>
    </row>
    <row r="36" spans="1:7" s="8" customFormat="1" ht="15.75" x14ac:dyDescent="0.25">
      <c r="A36" s="63">
        <v>29</v>
      </c>
      <c r="B36" s="165" t="s">
        <v>144</v>
      </c>
      <c r="C36" s="56">
        <v>2</v>
      </c>
      <c r="D36" s="56">
        <v>152000</v>
      </c>
      <c r="E36" s="57">
        <f t="shared" si="0"/>
        <v>304000</v>
      </c>
      <c r="F36" s="55">
        <f t="shared" si="1"/>
        <v>16000</v>
      </c>
      <c r="G36" s="64">
        <f t="shared" si="2"/>
        <v>320000</v>
      </c>
    </row>
    <row r="37" spans="1:7" s="8" customFormat="1" ht="47.25" x14ac:dyDescent="0.25">
      <c r="A37" s="221">
        <v>30</v>
      </c>
      <c r="B37" s="165" t="s">
        <v>183</v>
      </c>
      <c r="C37" s="56"/>
      <c r="D37" s="56"/>
      <c r="E37" s="57"/>
      <c r="F37" s="55"/>
      <c r="G37" s="64"/>
    </row>
    <row r="38" spans="1:7" s="49" customFormat="1" ht="47.25" x14ac:dyDescent="0.25">
      <c r="A38" s="63">
        <v>31</v>
      </c>
      <c r="B38" s="166" t="s">
        <v>182</v>
      </c>
      <c r="C38" s="91">
        <v>0</v>
      </c>
      <c r="D38" s="91">
        <v>0</v>
      </c>
      <c r="E38" s="57">
        <f t="shared" si="0"/>
        <v>0</v>
      </c>
      <c r="F38" s="55">
        <v>0</v>
      </c>
      <c r="G38" s="92">
        <f t="shared" si="2"/>
        <v>0</v>
      </c>
    </row>
    <row r="39" spans="1:7" s="49" customFormat="1" ht="60.6" customHeight="1" x14ac:dyDescent="0.25">
      <c r="A39" s="63">
        <v>32</v>
      </c>
      <c r="B39" s="166" t="s">
        <v>188</v>
      </c>
      <c r="C39" s="91"/>
      <c r="D39" s="91"/>
      <c r="E39" s="57"/>
      <c r="F39" s="55"/>
      <c r="G39" s="92"/>
    </row>
    <row r="40" spans="1:7" s="49" customFormat="1" ht="15.75" x14ac:dyDescent="0.25">
      <c r="A40" s="63">
        <v>33</v>
      </c>
      <c r="B40" s="57" t="s">
        <v>133</v>
      </c>
      <c r="C40" s="91">
        <v>7</v>
      </c>
      <c r="D40" s="91">
        <v>152000</v>
      </c>
      <c r="E40" s="57">
        <f t="shared" si="0"/>
        <v>1064000</v>
      </c>
      <c r="F40" s="55">
        <f t="shared" si="1"/>
        <v>56000</v>
      </c>
      <c r="G40" s="92">
        <f t="shared" si="2"/>
        <v>1120000</v>
      </c>
    </row>
    <row r="41" spans="1:7" s="49" customFormat="1" ht="15.75" x14ac:dyDescent="0.25">
      <c r="A41" s="221">
        <v>34</v>
      </c>
      <c r="B41" s="57" t="s">
        <v>145</v>
      </c>
      <c r="C41" s="91">
        <v>10</v>
      </c>
      <c r="D41" s="91">
        <v>162000</v>
      </c>
      <c r="E41" s="57">
        <f t="shared" si="0"/>
        <v>1620000</v>
      </c>
      <c r="F41" s="55">
        <f t="shared" si="1"/>
        <v>80000</v>
      </c>
      <c r="G41" s="92">
        <f t="shared" si="2"/>
        <v>1700000</v>
      </c>
    </row>
    <row r="42" spans="1:7" s="49" customFormat="1" ht="15.75" x14ac:dyDescent="0.25">
      <c r="A42" s="63">
        <v>35</v>
      </c>
      <c r="B42" s="57" t="s">
        <v>145</v>
      </c>
      <c r="C42" s="91">
        <v>0.75</v>
      </c>
      <c r="D42" s="91">
        <v>130000</v>
      </c>
      <c r="E42" s="57">
        <f t="shared" si="0"/>
        <v>97500</v>
      </c>
      <c r="F42" s="55">
        <v>6000</v>
      </c>
      <c r="G42" s="92">
        <f t="shared" si="2"/>
        <v>103500</v>
      </c>
    </row>
    <row r="43" spans="1:7" s="49" customFormat="1" ht="15.75" x14ac:dyDescent="0.25">
      <c r="A43" s="63">
        <v>36</v>
      </c>
      <c r="B43" s="57" t="s">
        <v>146</v>
      </c>
      <c r="C43" s="91">
        <v>1</v>
      </c>
      <c r="D43" s="91">
        <v>132000</v>
      </c>
      <c r="E43" s="57">
        <f t="shared" si="0"/>
        <v>132000</v>
      </c>
      <c r="F43" s="55">
        <f t="shared" si="1"/>
        <v>8000</v>
      </c>
      <c r="G43" s="92">
        <f t="shared" si="2"/>
        <v>140000</v>
      </c>
    </row>
    <row r="44" spans="1:7" s="49" customFormat="1" ht="15.75" x14ac:dyDescent="0.25">
      <c r="A44" s="63">
        <v>37</v>
      </c>
      <c r="B44" s="57" t="s">
        <v>223</v>
      </c>
      <c r="C44" s="91">
        <v>1</v>
      </c>
      <c r="D44" s="91">
        <v>145000</v>
      </c>
      <c r="E44" s="57">
        <f t="shared" si="0"/>
        <v>145000</v>
      </c>
      <c r="F44" s="55">
        <f t="shared" si="1"/>
        <v>8000</v>
      </c>
      <c r="G44" s="92">
        <f t="shared" si="2"/>
        <v>153000</v>
      </c>
    </row>
    <row r="45" spans="1:7" s="49" customFormat="1" ht="15.75" x14ac:dyDescent="0.25">
      <c r="A45" s="221">
        <v>38</v>
      </c>
      <c r="B45" s="57" t="s">
        <v>60</v>
      </c>
      <c r="C45" s="91">
        <v>9</v>
      </c>
      <c r="D45" s="91">
        <v>145000</v>
      </c>
      <c r="E45" s="57">
        <f t="shared" si="0"/>
        <v>1305000</v>
      </c>
      <c r="F45" s="55">
        <f t="shared" si="1"/>
        <v>72000</v>
      </c>
      <c r="G45" s="92">
        <f t="shared" si="2"/>
        <v>1377000</v>
      </c>
    </row>
    <row r="46" spans="1:7" s="49" customFormat="1" ht="15.75" x14ac:dyDescent="0.25">
      <c r="A46" s="63">
        <v>39</v>
      </c>
      <c r="B46" s="57" t="s">
        <v>60</v>
      </c>
      <c r="C46" s="91">
        <v>0.5</v>
      </c>
      <c r="D46" s="91">
        <v>135000</v>
      </c>
      <c r="E46" s="57">
        <f t="shared" si="0"/>
        <v>67500</v>
      </c>
      <c r="F46" s="55">
        <f t="shared" si="1"/>
        <v>4000</v>
      </c>
      <c r="G46" s="92">
        <f t="shared" si="2"/>
        <v>71500</v>
      </c>
    </row>
    <row r="47" spans="1:7" s="49" customFormat="1" ht="15.75" x14ac:dyDescent="0.25">
      <c r="A47" s="63">
        <v>40</v>
      </c>
      <c r="B47" s="57" t="s">
        <v>60</v>
      </c>
      <c r="C47" s="91">
        <v>0.5</v>
      </c>
      <c r="D47" s="91">
        <v>135000</v>
      </c>
      <c r="E47" s="57">
        <f t="shared" si="0"/>
        <v>67500</v>
      </c>
      <c r="F47" s="55">
        <f t="shared" si="1"/>
        <v>4000</v>
      </c>
      <c r="G47" s="92">
        <f t="shared" si="2"/>
        <v>71500</v>
      </c>
    </row>
    <row r="48" spans="1:7" s="49" customFormat="1" ht="31.5" x14ac:dyDescent="0.25">
      <c r="A48" s="63">
        <v>41</v>
      </c>
      <c r="B48" s="166" t="s">
        <v>181</v>
      </c>
      <c r="C48" s="91">
        <v>0</v>
      </c>
      <c r="D48" s="91">
        <v>0</v>
      </c>
      <c r="E48" s="57">
        <f t="shared" si="0"/>
        <v>0</v>
      </c>
      <c r="F48" s="55">
        <v>0</v>
      </c>
      <c r="G48" s="92">
        <f t="shared" si="2"/>
        <v>0</v>
      </c>
    </row>
    <row r="49" spans="1:7" s="187" customFormat="1" ht="15.75" x14ac:dyDescent="0.25">
      <c r="A49" s="221">
        <v>42</v>
      </c>
      <c r="B49" s="183" t="s">
        <v>22</v>
      </c>
      <c r="C49" s="184">
        <v>3</v>
      </c>
      <c r="D49" s="184">
        <v>112000</v>
      </c>
      <c r="E49" s="183">
        <f t="shared" si="0"/>
        <v>336000</v>
      </c>
      <c r="F49" s="185">
        <f t="shared" si="1"/>
        <v>24000</v>
      </c>
      <c r="G49" s="186">
        <f t="shared" si="2"/>
        <v>360000</v>
      </c>
    </row>
    <row r="50" spans="1:7" s="187" customFormat="1" ht="15.75" x14ac:dyDescent="0.25">
      <c r="A50" s="63">
        <v>43</v>
      </c>
      <c r="B50" s="183" t="s">
        <v>175</v>
      </c>
      <c r="C50" s="184">
        <v>0.5</v>
      </c>
      <c r="D50" s="184">
        <v>95700</v>
      </c>
      <c r="E50" s="183">
        <f t="shared" si="0"/>
        <v>47850</v>
      </c>
      <c r="F50" s="185">
        <f t="shared" si="1"/>
        <v>4000</v>
      </c>
      <c r="G50" s="186">
        <f t="shared" si="2"/>
        <v>51850</v>
      </c>
    </row>
    <row r="51" spans="1:7" s="187" customFormat="1" ht="15.75" x14ac:dyDescent="0.25">
      <c r="A51" s="63">
        <v>44</v>
      </c>
      <c r="B51" s="183" t="s">
        <v>175</v>
      </c>
      <c r="C51" s="184">
        <v>0.5</v>
      </c>
      <c r="D51" s="184">
        <v>104000</v>
      </c>
      <c r="E51" s="183">
        <f t="shared" si="0"/>
        <v>52000</v>
      </c>
      <c r="F51" s="185">
        <f t="shared" si="1"/>
        <v>4000</v>
      </c>
      <c r="G51" s="186">
        <f t="shared" si="2"/>
        <v>56000</v>
      </c>
    </row>
    <row r="52" spans="1:7" s="187" customFormat="1" ht="15.75" x14ac:dyDescent="0.25">
      <c r="A52" s="63">
        <v>45</v>
      </c>
      <c r="B52" s="183" t="s">
        <v>175</v>
      </c>
      <c r="C52" s="184">
        <v>0.5</v>
      </c>
      <c r="D52" s="184">
        <v>104000</v>
      </c>
      <c r="E52" s="183">
        <f t="shared" si="0"/>
        <v>52000</v>
      </c>
      <c r="F52" s="185">
        <f t="shared" si="1"/>
        <v>4000</v>
      </c>
      <c r="G52" s="186">
        <f t="shared" si="2"/>
        <v>56000</v>
      </c>
    </row>
    <row r="53" spans="1:7" s="187" customFormat="1" ht="15.75" x14ac:dyDescent="0.25">
      <c r="A53" s="221">
        <v>46</v>
      </c>
      <c r="B53" s="183" t="s">
        <v>175</v>
      </c>
      <c r="C53" s="184">
        <v>0.5</v>
      </c>
      <c r="D53" s="184">
        <v>95700</v>
      </c>
      <c r="E53" s="183">
        <f t="shared" si="0"/>
        <v>47850</v>
      </c>
      <c r="F53" s="185">
        <f t="shared" si="1"/>
        <v>4000</v>
      </c>
      <c r="G53" s="186">
        <f t="shared" si="2"/>
        <v>51850</v>
      </c>
    </row>
    <row r="54" spans="1:7" s="187" customFormat="1" ht="15.75" x14ac:dyDescent="0.25">
      <c r="A54" s="63">
        <v>47</v>
      </c>
      <c r="B54" s="183" t="s">
        <v>175</v>
      </c>
      <c r="C54" s="184">
        <v>0.5</v>
      </c>
      <c r="D54" s="184">
        <v>95700</v>
      </c>
      <c r="E54" s="183">
        <f t="shared" si="0"/>
        <v>47850</v>
      </c>
      <c r="F54" s="185">
        <f t="shared" si="1"/>
        <v>4000</v>
      </c>
      <c r="G54" s="186">
        <f t="shared" si="2"/>
        <v>51850</v>
      </c>
    </row>
    <row r="55" spans="1:7" s="187" customFormat="1" ht="15.75" x14ac:dyDescent="0.25">
      <c r="A55" s="63">
        <v>48</v>
      </c>
      <c r="B55" s="183" t="s">
        <v>175</v>
      </c>
      <c r="C55" s="184">
        <v>0.5</v>
      </c>
      <c r="D55" s="184">
        <v>95700</v>
      </c>
      <c r="E55" s="183">
        <f t="shared" si="0"/>
        <v>47850</v>
      </c>
      <c r="F55" s="185">
        <f t="shared" si="1"/>
        <v>4000</v>
      </c>
      <c r="G55" s="186">
        <f t="shared" si="2"/>
        <v>51850</v>
      </c>
    </row>
    <row r="56" spans="1:7" s="187" customFormat="1" ht="15.75" x14ac:dyDescent="0.25">
      <c r="A56" s="63">
        <v>49</v>
      </c>
      <c r="B56" s="183" t="s">
        <v>29</v>
      </c>
      <c r="C56" s="184">
        <v>4</v>
      </c>
      <c r="D56" s="184">
        <v>95700</v>
      </c>
      <c r="E56" s="183">
        <f t="shared" si="0"/>
        <v>382800</v>
      </c>
      <c r="F56" s="185">
        <f t="shared" si="1"/>
        <v>32000</v>
      </c>
      <c r="G56" s="186">
        <f t="shared" si="2"/>
        <v>414800</v>
      </c>
    </row>
    <row r="57" spans="1:7" s="187" customFormat="1" ht="31.5" x14ac:dyDescent="0.25">
      <c r="A57" s="221">
        <v>50</v>
      </c>
      <c r="B57" s="188" t="s">
        <v>149</v>
      </c>
      <c r="C57" s="184">
        <v>0</v>
      </c>
      <c r="D57" s="184"/>
      <c r="E57" s="183">
        <f t="shared" si="0"/>
        <v>0</v>
      </c>
      <c r="F57" s="185">
        <f t="shared" si="1"/>
        <v>0</v>
      </c>
      <c r="G57" s="186">
        <f t="shared" si="2"/>
        <v>0</v>
      </c>
    </row>
    <row r="58" spans="1:7" s="49" customFormat="1" ht="31.5" x14ac:dyDescent="0.25">
      <c r="A58" s="63">
        <v>51</v>
      </c>
      <c r="B58" s="166" t="s">
        <v>147</v>
      </c>
      <c r="C58" s="91">
        <v>0</v>
      </c>
      <c r="D58" s="91"/>
      <c r="E58" s="57">
        <f t="shared" si="0"/>
        <v>0</v>
      </c>
      <c r="F58" s="55">
        <f t="shared" si="1"/>
        <v>0</v>
      </c>
      <c r="G58" s="92">
        <f t="shared" si="2"/>
        <v>0</v>
      </c>
    </row>
    <row r="59" spans="1:7" s="49" customFormat="1" ht="31.5" x14ac:dyDescent="0.25">
      <c r="A59" s="63">
        <v>52</v>
      </c>
      <c r="B59" s="166" t="s">
        <v>148</v>
      </c>
      <c r="C59" s="91"/>
      <c r="D59" s="91"/>
      <c r="E59" s="57"/>
      <c r="F59" s="55"/>
      <c r="G59" s="167"/>
    </row>
    <row r="60" spans="1:7" s="8" customFormat="1" ht="25.5" customHeight="1" thickBot="1" x14ac:dyDescent="0.3">
      <c r="A60" s="252" t="s">
        <v>16</v>
      </c>
      <c r="B60" s="253"/>
      <c r="C60" s="131">
        <f>SUM(C7:C59)</f>
        <v>71.75</v>
      </c>
      <c r="D60" s="182">
        <f>SUM(D7:D59)</f>
        <v>6036200</v>
      </c>
      <c r="E60" s="182">
        <f>SUM(E7:E59)</f>
        <v>10315000</v>
      </c>
      <c r="F60" s="182">
        <f t="shared" ref="F60:G60" si="3">SUM(F7:F59)</f>
        <v>574000</v>
      </c>
      <c r="G60" s="182">
        <f t="shared" si="3"/>
        <v>10889000</v>
      </c>
    </row>
    <row r="61" spans="1:7" s="13" customFormat="1" ht="16.5" customHeight="1" x14ac:dyDescent="0.25">
      <c r="A61" s="246" t="s">
        <v>186</v>
      </c>
      <c r="B61" s="246"/>
      <c r="C61" s="246"/>
      <c r="D61" s="246"/>
      <c r="E61" s="246"/>
      <c r="F61" s="246"/>
      <c r="G61" s="246"/>
    </row>
    <row r="62" spans="1:7" s="14" customFormat="1" ht="15" customHeight="1" x14ac:dyDescent="0.25">
      <c r="A62" s="77"/>
      <c r="B62" s="77" t="s">
        <v>93</v>
      </c>
      <c r="C62" s="15"/>
      <c r="D62" s="15"/>
      <c r="E62" s="15"/>
      <c r="F62" s="15"/>
      <c r="G62" s="15"/>
    </row>
    <row r="63" spans="1:7" s="13" customFormat="1" ht="12" customHeight="1" x14ac:dyDescent="0.25">
      <c r="A63" s="80" t="s">
        <v>23</v>
      </c>
      <c r="B63" s="80"/>
      <c r="C63" s="80"/>
      <c r="D63" s="80"/>
      <c r="E63" s="80"/>
      <c r="F63" s="80"/>
      <c r="G63" s="80"/>
    </row>
    <row r="64" spans="1:7" s="13" customFormat="1" ht="15.75" x14ac:dyDescent="0.25">
      <c r="A64" s="61"/>
      <c r="B64" s="73" t="s">
        <v>94</v>
      </c>
    </row>
    <row r="65" spans="1:8" ht="15.75" x14ac:dyDescent="0.25">
      <c r="A65" s="17"/>
      <c r="B65" s="17"/>
      <c r="C65" s="17"/>
      <c r="D65" s="17"/>
      <c r="E65" s="17"/>
      <c r="F65" s="17"/>
      <c r="G65" s="17"/>
    </row>
    <row r="66" spans="1:8" ht="15.75" x14ac:dyDescent="0.25">
      <c r="A66" s="43"/>
      <c r="B66" s="22"/>
      <c r="C66" s="43"/>
      <c r="D66" s="43"/>
      <c r="E66" s="245"/>
      <c r="F66" s="245"/>
      <c r="G66" s="245"/>
      <c r="H66" s="22"/>
    </row>
    <row r="67" spans="1:8" ht="18.75" x14ac:dyDescent="0.3">
      <c r="F67" s="16"/>
    </row>
  </sheetData>
  <mergeCells count="8">
    <mergeCell ref="E66:G66"/>
    <mergeCell ref="A61:G61"/>
    <mergeCell ref="F1:G1"/>
    <mergeCell ref="F2:G2"/>
    <mergeCell ref="F3:G3"/>
    <mergeCell ref="B4:G4"/>
    <mergeCell ref="B5:G5"/>
    <mergeCell ref="A60:B60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G3" sqref="G3"/>
    </sheetView>
  </sheetViews>
  <sheetFormatPr defaultRowHeight="15.75" x14ac:dyDescent="0.25"/>
  <cols>
    <col min="1" max="1" width="5.42578125" style="17" customWidth="1"/>
    <col min="2" max="2" width="19.42578125" style="17" customWidth="1"/>
    <col min="3" max="3" width="18.5703125" style="20" customWidth="1"/>
    <col min="4" max="4" width="19.42578125" style="17" customWidth="1"/>
    <col min="5" max="5" width="16.28515625" style="17" customWidth="1"/>
    <col min="6" max="6" width="16.5703125" style="17" customWidth="1"/>
    <col min="7" max="7" width="14.140625" customWidth="1"/>
  </cols>
  <sheetData>
    <row r="1" spans="1:9" ht="16.5" customHeight="1" x14ac:dyDescent="0.25">
      <c r="A1" s="46"/>
      <c r="B1" s="46"/>
      <c r="C1" s="54" t="s">
        <v>59</v>
      </c>
      <c r="D1" s="78"/>
      <c r="E1" s="78" t="s">
        <v>62</v>
      </c>
      <c r="F1" s="256"/>
      <c r="G1" s="256"/>
    </row>
    <row r="2" spans="1:9" s="30" customFormat="1" ht="18.75" customHeight="1" x14ac:dyDescent="0.3">
      <c r="A2" s="32"/>
      <c r="B2" s="14"/>
      <c r="C2" s="71"/>
      <c r="D2" s="255" t="s">
        <v>92</v>
      </c>
      <c r="E2" s="255"/>
      <c r="F2" s="255"/>
      <c r="G2" s="255"/>
    </row>
    <row r="3" spans="1:9" s="30" customFormat="1" ht="20.25" customHeight="1" x14ac:dyDescent="0.3">
      <c r="A3" s="72"/>
      <c r="B3" s="73"/>
      <c r="C3" s="12"/>
      <c r="D3" s="61"/>
      <c r="E3" s="249" t="s">
        <v>242</v>
      </c>
      <c r="F3" s="249"/>
      <c r="G3" s="47"/>
    </row>
    <row r="4" spans="1:9" s="1" customFormat="1" ht="9.75" customHeight="1" x14ac:dyDescent="0.25">
      <c r="A4" s="26"/>
      <c r="B4" s="26"/>
      <c r="C4" s="28"/>
      <c r="D4" s="254"/>
      <c r="E4" s="254"/>
      <c r="F4" s="254"/>
      <c r="G4" s="254"/>
    </row>
    <row r="5" spans="1:9" s="1" customFormat="1" x14ac:dyDescent="0.2">
      <c r="A5" s="250" t="s">
        <v>0</v>
      </c>
      <c r="B5" s="250"/>
      <c r="C5" s="250"/>
      <c r="D5" s="250"/>
      <c r="E5" s="250"/>
      <c r="F5" s="250"/>
    </row>
    <row r="6" spans="1:9" s="1" customFormat="1" ht="16.5" thickBot="1" x14ac:dyDescent="0.3">
      <c r="A6" s="259" t="s">
        <v>57</v>
      </c>
      <c r="B6" s="259"/>
      <c r="C6" s="259"/>
      <c r="D6" s="259"/>
      <c r="E6" s="259"/>
      <c r="F6" s="259"/>
    </row>
    <row r="7" spans="1:9" s="2" customFormat="1" ht="63.75" thickBot="1" x14ac:dyDescent="0.25">
      <c r="A7" s="18" t="s">
        <v>1</v>
      </c>
      <c r="B7" s="18" t="s">
        <v>18</v>
      </c>
      <c r="C7" s="18" t="s">
        <v>19</v>
      </c>
      <c r="D7" s="18" t="s">
        <v>20</v>
      </c>
      <c r="E7" s="18" t="s">
        <v>21</v>
      </c>
      <c r="F7" s="18" t="s">
        <v>6</v>
      </c>
    </row>
    <row r="8" spans="1:9" s="1" customFormat="1" x14ac:dyDescent="0.25">
      <c r="A8" s="27">
        <v>1</v>
      </c>
      <c r="B8" s="19" t="s">
        <v>24</v>
      </c>
      <c r="C8" s="34">
        <v>1</v>
      </c>
      <c r="D8" s="19">
        <v>150000</v>
      </c>
      <c r="E8" s="19">
        <v>8000</v>
      </c>
      <c r="F8" s="108">
        <f>D8+E8</f>
        <v>158000</v>
      </c>
      <c r="G8" s="26"/>
      <c r="I8" s="26"/>
    </row>
    <row r="9" spans="1:9" s="1" customFormat="1" x14ac:dyDescent="0.25">
      <c r="A9" s="27">
        <v>2</v>
      </c>
      <c r="B9" s="33" t="s">
        <v>25</v>
      </c>
      <c r="C9" s="35">
        <v>1</v>
      </c>
      <c r="D9" s="33">
        <v>98000</v>
      </c>
      <c r="E9" s="33">
        <v>8000</v>
      </c>
      <c r="F9" s="19">
        <f t="shared" ref="F9:F22" si="0">D9+E9</f>
        <v>106000</v>
      </c>
      <c r="G9" s="26"/>
      <c r="I9" s="26"/>
    </row>
    <row r="10" spans="1:9" s="1" customFormat="1" x14ac:dyDescent="0.25">
      <c r="A10" s="27">
        <v>3</v>
      </c>
      <c r="B10" s="33" t="s">
        <v>26</v>
      </c>
      <c r="C10" s="35">
        <v>1</v>
      </c>
      <c r="D10" s="33">
        <v>95700</v>
      </c>
      <c r="E10" s="33">
        <v>8000</v>
      </c>
      <c r="F10" s="19">
        <f t="shared" si="0"/>
        <v>103700</v>
      </c>
      <c r="G10" s="26"/>
      <c r="I10" s="26"/>
    </row>
    <row r="11" spans="1:9" s="1" customFormat="1" x14ac:dyDescent="0.25">
      <c r="A11" s="27">
        <v>4</v>
      </c>
      <c r="B11" s="41" t="s">
        <v>35</v>
      </c>
      <c r="C11" s="48">
        <v>1</v>
      </c>
      <c r="D11" s="41">
        <v>95700</v>
      </c>
      <c r="E11" s="41">
        <v>8000</v>
      </c>
      <c r="F11" s="19">
        <f t="shared" si="0"/>
        <v>103700</v>
      </c>
      <c r="G11" s="26"/>
      <c r="I11" s="26"/>
    </row>
    <row r="12" spans="1:9" s="1" customFormat="1" x14ac:dyDescent="0.25">
      <c r="A12" s="27">
        <v>5</v>
      </c>
      <c r="B12" s="33" t="s">
        <v>27</v>
      </c>
      <c r="C12" s="35">
        <v>1</v>
      </c>
      <c r="D12" s="33">
        <v>95700</v>
      </c>
      <c r="E12" s="33">
        <v>8000</v>
      </c>
      <c r="F12" s="19">
        <f t="shared" si="0"/>
        <v>103700</v>
      </c>
      <c r="G12" s="26"/>
      <c r="I12" s="26"/>
    </row>
    <row r="13" spans="1:9" s="1" customFormat="1" x14ac:dyDescent="0.25">
      <c r="A13" s="27">
        <v>6</v>
      </c>
      <c r="B13" s="33" t="s">
        <v>27</v>
      </c>
      <c r="C13" s="35">
        <v>1</v>
      </c>
      <c r="D13" s="33">
        <v>104000</v>
      </c>
      <c r="E13" s="33">
        <v>8000</v>
      </c>
      <c r="F13" s="19">
        <f t="shared" si="0"/>
        <v>112000</v>
      </c>
      <c r="G13" s="26"/>
      <c r="I13" s="26"/>
    </row>
    <row r="14" spans="1:9" s="1" customFormat="1" x14ac:dyDescent="0.25">
      <c r="A14" s="27">
        <v>7</v>
      </c>
      <c r="B14" s="33" t="s">
        <v>27</v>
      </c>
      <c r="C14" s="35">
        <v>1</v>
      </c>
      <c r="D14" s="33">
        <v>104000</v>
      </c>
      <c r="E14" s="33">
        <v>8000</v>
      </c>
      <c r="F14" s="19">
        <f t="shared" si="0"/>
        <v>112000</v>
      </c>
      <c r="G14" s="26"/>
      <c r="I14" s="26"/>
    </row>
    <row r="15" spans="1:9" s="1" customFormat="1" x14ac:dyDescent="0.25">
      <c r="A15" s="27">
        <v>8</v>
      </c>
      <c r="B15" s="33" t="s">
        <v>28</v>
      </c>
      <c r="C15" s="35">
        <v>0.75</v>
      </c>
      <c r="D15" s="33">
        <v>71800</v>
      </c>
      <c r="E15" s="33">
        <v>6000</v>
      </c>
      <c r="F15" s="19">
        <f t="shared" si="0"/>
        <v>77800</v>
      </c>
      <c r="G15" s="26"/>
      <c r="I15" s="26"/>
    </row>
    <row r="16" spans="1:9" s="1" customFormat="1" x14ac:dyDescent="0.25">
      <c r="A16" s="27">
        <v>9</v>
      </c>
      <c r="B16" s="33" t="s">
        <v>22</v>
      </c>
      <c r="C16" s="35">
        <v>0.5</v>
      </c>
      <c r="D16" s="33">
        <v>47900</v>
      </c>
      <c r="E16" s="33">
        <v>4000</v>
      </c>
      <c r="F16" s="19">
        <f t="shared" si="0"/>
        <v>51900</v>
      </c>
      <c r="G16" s="26"/>
      <c r="I16" s="26"/>
    </row>
    <row r="17" spans="1:9" s="1" customFormat="1" x14ac:dyDescent="0.25">
      <c r="A17" s="27">
        <v>10</v>
      </c>
      <c r="B17" s="33" t="s">
        <v>27</v>
      </c>
      <c r="C17" s="35">
        <v>1</v>
      </c>
      <c r="D17" s="33">
        <v>104000</v>
      </c>
      <c r="E17" s="33">
        <v>8000</v>
      </c>
      <c r="F17" s="19">
        <f t="shared" si="0"/>
        <v>112000</v>
      </c>
      <c r="G17" s="26"/>
      <c r="I17" s="26"/>
    </row>
    <row r="18" spans="1:9" s="1" customFormat="1" x14ac:dyDescent="0.25">
      <c r="A18" s="27">
        <v>11</v>
      </c>
      <c r="B18" s="33" t="s">
        <v>29</v>
      </c>
      <c r="C18" s="35">
        <v>1</v>
      </c>
      <c r="D18" s="33">
        <v>104000</v>
      </c>
      <c r="E18" s="33">
        <v>8000</v>
      </c>
      <c r="F18" s="19">
        <f t="shared" si="0"/>
        <v>112000</v>
      </c>
      <c r="G18" s="26"/>
      <c r="I18" s="26"/>
    </row>
    <row r="19" spans="1:9" s="1" customFormat="1" x14ac:dyDescent="0.25">
      <c r="A19" s="27">
        <v>12</v>
      </c>
      <c r="B19" s="33" t="s">
        <v>97</v>
      </c>
      <c r="C19" s="35">
        <v>0.75</v>
      </c>
      <c r="D19" s="33">
        <v>71800</v>
      </c>
      <c r="E19" s="33">
        <v>6000</v>
      </c>
      <c r="F19" s="19">
        <f t="shared" si="0"/>
        <v>77800</v>
      </c>
      <c r="G19" s="26"/>
      <c r="I19" s="26"/>
    </row>
    <row r="20" spans="1:9" s="1" customFormat="1" x14ac:dyDescent="0.25">
      <c r="A20" s="27">
        <v>13</v>
      </c>
      <c r="B20" s="33" t="s">
        <v>60</v>
      </c>
      <c r="C20" s="35">
        <v>1</v>
      </c>
      <c r="D20" s="59">
        <v>95700</v>
      </c>
      <c r="E20" s="33">
        <v>8000</v>
      </c>
      <c r="F20" s="19">
        <f t="shared" si="0"/>
        <v>103700</v>
      </c>
      <c r="G20" s="26"/>
      <c r="I20" s="26"/>
    </row>
    <row r="21" spans="1:9" s="1" customFormat="1" x14ac:dyDescent="0.25">
      <c r="A21" s="141">
        <v>14</v>
      </c>
      <c r="B21" s="94" t="s">
        <v>31</v>
      </c>
      <c r="C21" s="95">
        <v>0.5</v>
      </c>
      <c r="D21" s="94">
        <v>47900</v>
      </c>
      <c r="E21" s="94">
        <v>4000</v>
      </c>
      <c r="F21" s="51">
        <f t="shared" si="0"/>
        <v>51900</v>
      </c>
      <c r="G21" s="26"/>
      <c r="I21" s="26"/>
    </row>
    <row r="22" spans="1:9" s="1" customFormat="1" ht="34.15" customHeight="1" x14ac:dyDescent="0.25">
      <c r="A22" s="33">
        <v>15</v>
      </c>
      <c r="B22" s="40" t="s">
        <v>30</v>
      </c>
      <c r="C22" s="35">
        <v>1</v>
      </c>
      <c r="D22" s="33">
        <v>104000</v>
      </c>
      <c r="E22" s="33">
        <v>8000</v>
      </c>
      <c r="F22" s="33">
        <f t="shared" si="0"/>
        <v>112000</v>
      </c>
      <c r="G22" s="26"/>
      <c r="I22" s="26"/>
    </row>
    <row r="23" spans="1:9" s="1" customFormat="1" ht="31.5" customHeight="1" thickBot="1" x14ac:dyDescent="0.3">
      <c r="A23" s="252" t="s">
        <v>16</v>
      </c>
      <c r="B23" s="257"/>
      <c r="C23" s="162">
        <f>SUM(C8:C22)</f>
        <v>13.5</v>
      </c>
      <c r="D23" s="163">
        <f>SUM(D8:D22)</f>
        <v>1390200</v>
      </c>
      <c r="E23" s="163">
        <f>SUM(E8:E22)</f>
        <v>108000</v>
      </c>
      <c r="F23" s="163">
        <f>SUM(F8:F22)</f>
        <v>1498200</v>
      </c>
    </row>
    <row r="24" spans="1:9" s="1" customFormat="1" hidden="1" x14ac:dyDescent="0.25">
      <c r="A24" s="26"/>
      <c r="B24" s="26"/>
      <c r="C24" s="28"/>
      <c r="D24" s="258"/>
      <c r="E24" s="258"/>
      <c r="F24" s="26"/>
    </row>
    <row r="25" spans="1:9" s="1" customFormat="1" hidden="1" x14ac:dyDescent="0.25">
      <c r="A25" s="26"/>
      <c r="B25" s="26"/>
      <c r="C25" s="28"/>
      <c r="D25" s="26"/>
      <c r="E25" s="26"/>
      <c r="F25" s="26"/>
    </row>
    <row r="26" spans="1:9" s="13" customFormat="1" ht="26.25" customHeight="1" x14ac:dyDescent="0.25">
      <c r="A26" s="246" t="s">
        <v>187</v>
      </c>
      <c r="B26" s="246"/>
      <c r="C26" s="246"/>
      <c r="D26" s="246"/>
      <c r="E26" s="246"/>
      <c r="F26" s="246"/>
    </row>
    <row r="27" spans="1:9" s="14" customFormat="1" x14ac:dyDescent="0.25">
      <c r="A27" s="77"/>
      <c r="B27" s="77" t="s">
        <v>93</v>
      </c>
      <c r="C27" s="15"/>
      <c r="D27" s="15"/>
      <c r="E27" s="15"/>
      <c r="F27" s="15"/>
    </row>
    <row r="28" spans="1:9" s="13" customFormat="1" ht="18.75" customHeight="1" x14ac:dyDescent="0.25">
      <c r="A28" s="80" t="s">
        <v>23</v>
      </c>
      <c r="B28" s="80"/>
      <c r="C28" s="80"/>
      <c r="D28" s="80"/>
      <c r="E28" s="80"/>
      <c r="F28" s="80"/>
    </row>
    <row r="29" spans="1:9" s="13" customFormat="1" ht="17.25" customHeight="1" x14ac:dyDescent="0.25">
      <c r="A29" s="61"/>
      <c r="B29" s="73" t="s">
        <v>94</v>
      </c>
    </row>
    <row r="30" spans="1:9" x14ac:dyDescent="0.25">
      <c r="C30" s="17"/>
    </row>
    <row r="31" spans="1:9" x14ac:dyDescent="0.25">
      <c r="A31" s="43"/>
      <c r="B31" s="22"/>
      <c r="C31" s="43"/>
      <c r="D31" s="245"/>
      <c r="E31" s="245"/>
      <c r="F31" s="22"/>
      <c r="G31" s="22"/>
    </row>
  </sheetData>
  <mergeCells count="10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Normal="100" workbookViewId="0">
      <selection activeCell="F4" sqref="F4:G4"/>
    </sheetView>
  </sheetViews>
  <sheetFormatPr defaultRowHeight="15.75" x14ac:dyDescent="0.25"/>
  <cols>
    <col min="1" max="1" width="5" style="17" customWidth="1"/>
    <col min="2" max="2" width="34.5703125" style="17" customWidth="1"/>
    <col min="3" max="3" width="0.140625" style="17" customWidth="1"/>
    <col min="4" max="4" width="13.7109375" style="17" customWidth="1"/>
    <col min="5" max="5" width="20.28515625" style="17" customWidth="1"/>
    <col min="6" max="6" width="15.85546875" style="17" customWidth="1"/>
    <col min="7" max="7" width="17.42578125" style="17" customWidth="1"/>
    <col min="9" max="9" width="9.28515625" bestFit="1" customWidth="1"/>
  </cols>
  <sheetData>
    <row r="1" spans="1:14" ht="4.5" customHeight="1" x14ac:dyDescent="0.25">
      <c r="A1" s="264"/>
      <c r="B1" s="264"/>
      <c r="C1" s="133"/>
    </row>
    <row r="2" spans="1:14" s="30" customFormat="1" ht="18.75" customHeight="1" x14ac:dyDescent="0.3">
      <c r="A2" s="265"/>
      <c r="B2" s="265"/>
      <c r="C2" s="265"/>
      <c r="D2" s="265"/>
      <c r="E2" s="61"/>
      <c r="F2" s="247" t="s">
        <v>62</v>
      </c>
      <c r="G2" s="247"/>
      <c r="H2" s="46"/>
      <c r="I2" s="46"/>
    </row>
    <row r="3" spans="1:14" s="30" customFormat="1" ht="20.25" customHeight="1" x14ac:dyDescent="0.3">
      <c r="A3" s="85"/>
      <c r="B3" s="85"/>
      <c r="C3" s="85"/>
      <c r="E3" s="86"/>
      <c r="F3" s="266" t="s">
        <v>92</v>
      </c>
      <c r="G3" s="266"/>
      <c r="H3" s="32"/>
      <c r="I3" s="32"/>
    </row>
    <row r="4" spans="1:14" s="30" customFormat="1" ht="24" customHeight="1" x14ac:dyDescent="0.3">
      <c r="A4" s="44"/>
      <c r="E4" s="87"/>
      <c r="F4" s="249" t="s">
        <v>241</v>
      </c>
      <c r="G4" s="249"/>
      <c r="H4" s="45"/>
      <c r="I4" s="45"/>
      <c r="J4" s="45"/>
    </row>
    <row r="5" spans="1:14" s="1" customFormat="1" ht="18" x14ac:dyDescent="0.2">
      <c r="A5" s="267" t="s">
        <v>0</v>
      </c>
      <c r="B5" s="267"/>
      <c r="C5" s="267"/>
      <c r="D5" s="267"/>
      <c r="E5" s="267"/>
      <c r="F5" s="267"/>
      <c r="G5" s="267"/>
    </row>
    <row r="6" spans="1:14" s="1" customFormat="1" ht="19.5" customHeight="1" x14ac:dyDescent="0.2">
      <c r="A6" s="261" t="s">
        <v>225</v>
      </c>
      <c r="B6" s="261"/>
      <c r="C6" s="261"/>
      <c r="D6" s="261"/>
      <c r="E6" s="261"/>
      <c r="F6" s="261"/>
      <c r="G6" s="261"/>
    </row>
    <row r="7" spans="1:14" s="1" customFormat="1" ht="2.25" customHeight="1" thickBot="1" x14ac:dyDescent="0.3">
      <c r="A7" s="26"/>
      <c r="B7" s="26"/>
      <c r="C7" s="26"/>
      <c r="D7" s="26"/>
      <c r="E7" s="26"/>
      <c r="F7" s="26"/>
      <c r="G7" s="26"/>
    </row>
    <row r="8" spans="1:14" s="2" customFormat="1" ht="79.5" customHeight="1" thickBot="1" x14ac:dyDescent="0.25">
      <c r="A8" s="18" t="s">
        <v>1</v>
      </c>
      <c r="B8" s="18" t="s">
        <v>18</v>
      </c>
      <c r="C8" s="18"/>
      <c r="D8" s="18" t="s">
        <v>19</v>
      </c>
      <c r="E8" s="18" t="s">
        <v>20</v>
      </c>
      <c r="F8" s="18" t="s">
        <v>21</v>
      </c>
      <c r="G8" s="18" t="s">
        <v>6</v>
      </c>
    </row>
    <row r="9" spans="1:14" s="1" customFormat="1" x14ac:dyDescent="0.25">
      <c r="A9" s="27">
        <v>1</v>
      </c>
      <c r="B9" s="19" t="s">
        <v>24</v>
      </c>
      <c r="C9" s="19"/>
      <c r="D9" s="34">
        <v>1</v>
      </c>
      <c r="E9" s="19">
        <v>150000</v>
      </c>
      <c r="F9" s="19">
        <v>8000</v>
      </c>
      <c r="G9" s="19">
        <f>+F9+E9</f>
        <v>158000</v>
      </c>
      <c r="I9" s="26"/>
      <c r="J9" s="26"/>
      <c r="K9" s="26"/>
      <c r="L9" s="26"/>
      <c r="M9" s="26"/>
      <c r="N9" s="26"/>
    </row>
    <row r="10" spans="1:14" s="1" customFormat="1" x14ac:dyDescent="0.25">
      <c r="A10" s="27">
        <v>2</v>
      </c>
      <c r="B10" s="19" t="s">
        <v>32</v>
      </c>
      <c r="C10" s="19"/>
      <c r="D10" s="34">
        <v>1</v>
      </c>
      <c r="E10" s="41">
        <v>95700</v>
      </c>
      <c r="F10" s="19">
        <v>8000</v>
      </c>
      <c r="G10" s="19">
        <f>+F10+E10</f>
        <v>103700</v>
      </c>
      <c r="I10" s="26"/>
      <c r="J10" s="26"/>
      <c r="K10" s="26"/>
      <c r="L10" s="26"/>
      <c r="M10" s="26"/>
      <c r="N10" s="26"/>
    </row>
    <row r="11" spans="1:14" s="1" customFormat="1" x14ac:dyDescent="0.25">
      <c r="A11" s="27">
        <v>3</v>
      </c>
      <c r="B11" s="33" t="s">
        <v>26</v>
      </c>
      <c r="C11" s="33"/>
      <c r="D11" s="48">
        <v>1</v>
      </c>
      <c r="E11" s="41">
        <v>95700</v>
      </c>
      <c r="F11" s="41">
        <v>8000</v>
      </c>
      <c r="G11" s="19">
        <f t="shared" ref="G11:G31" si="0">+F11+E11</f>
        <v>103700</v>
      </c>
      <c r="I11" s="26"/>
      <c r="J11" s="26"/>
      <c r="K11" s="26"/>
      <c r="L11" s="26"/>
      <c r="M11" s="26"/>
      <c r="N11" s="26"/>
    </row>
    <row r="12" spans="1:14" s="1" customFormat="1" x14ac:dyDescent="0.25">
      <c r="A12" s="27">
        <v>4</v>
      </c>
      <c r="B12" s="33" t="s">
        <v>33</v>
      </c>
      <c r="C12" s="33"/>
      <c r="D12" s="48">
        <v>1</v>
      </c>
      <c r="E12" s="41">
        <v>104000</v>
      </c>
      <c r="F12" s="41">
        <v>8000</v>
      </c>
      <c r="G12" s="19">
        <f t="shared" si="0"/>
        <v>112000</v>
      </c>
      <c r="I12" s="26"/>
      <c r="J12" s="26"/>
      <c r="K12" s="26"/>
      <c r="L12" s="26"/>
      <c r="M12" s="26"/>
      <c r="N12" s="26"/>
    </row>
    <row r="13" spans="1:14" s="1" customFormat="1" x14ac:dyDescent="0.25">
      <c r="A13" s="27">
        <v>5</v>
      </c>
      <c r="B13" s="33" t="s">
        <v>25</v>
      </c>
      <c r="C13" s="33"/>
      <c r="D13" s="48">
        <v>1</v>
      </c>
      <c r="E13" s="41">
        <v>98000</v>
      </c>
      <c r="F13" s="41">
        <v>8000</v>
      </c>
      <c r="G13" s="19">
        <f t="shared" si="0"/>
        <v>106000</v>
      </c>
      <c r="I13" s="26"/>
      <c r="J13" s="26"/>
      <c r="K13" s="26"/>
      <c r="L13" s="26"/>
      <c r="M13" s="26"/>
      <c r="N13" s="26"/>
    </row>
    <row r="14" spans="1:14" s="1" customFormat="1" x14ac:dyDescent="0.25">
      <c r="A14" s="27">
        <v>6</v>
      </c>
      <c r="B14" s="33" t="s">
        <v>11</v>
      </c>
      <c r="C14" s="33"/>
      <c r="D14" s="48">
        <v>1</v>
      </c>
      <c r="E14" s="41">
        <v>104000</v>
      </c>
      <c r="F14" s="41">
        <v>8000</v>
      </c>
      <c r="G14" s="19">
        <f t="shared" si="0"/>
        <v>112000</v>
      </c>
      <c r="I14" s="26"/>
      <c r="J14" s="26"/>
      <c r="K14" s="26"/>
      <c r="L14" s="26"/>
      <c r="M14" s="26"/>
      <c r="N14" s="26"/>
    </row>
    <row r="15" spans="1:14" s="1" customFormat="1" x14ac:dyDescent="0.25">
      <c r="A15" s="27">
        <v>7</v>
      </c>
      <c r="B15" s="33" t="s">
        <v>31</v>
      </c>
      <c r="C15" s="33"/>
      <c r="D15" s="48">
        <v>1</v>
      </c>
      <c r="E15" s="41">
        <v>104000</v>
      </c>
      <c r="F15" s="41">
        <v>8000</v>
      </c>
      <c r="G15" s="19">
        <f t="shared" si="0"/>
        <v>112000</v>
      </c>
      <c r="I15" s="26"/>
      <c r="J15" s="26"/>
      <c r="K15" s="26"/>
      <c r="L15" s="26"/>
      <c r="M15" s="26"/>
      <c r="N15" s="26"/>
    </row>
    <row r="16" spans="1:14" s="1" customFormat="1" x14ac:dyDescent="0.25">
      <c r="A16" s="27">
        <v>8</v>
      </c>
      <c r="B16" s="33" t="s">
        <v>211</v>
      </c>
      <c r="C16" s="33"/>
      <c r="D16" s="48">
        <v>0.5</v>
      </c>
      <c r="E16" s="41">
        <v>52000</v>
      </c>
      <c r="F16" s="41">
        <v>4000</v>
      </c>
      <c r="G16" s="19">
        <f t="shared" si="0"/>
        <v>56000</v>
      </c>
      <c r="I16" s="26"/>
      <c r="J16" s="26"/>
      <c r="K16" s="26"/>
      <c r="L16" s="26"/>
      <c r="M16" s="26"/>
      <c r="N16" s="26"/>
    </row>
    <row r="17" spans="1:14" s="1" customFormat="1" x14ac:dyDescent="0.25">
      <c r="A17" s="27">
        <v>9</v>
      </c>
      <c r="B17" s="33" t="s">
        <v>212</v>
      </c>
      <c r="C17" s="33"/>
      <c r="D17" s="48">
        <v>1</v>
      </c>
      <c r="E17" s="41">
        <v>104000</v>
      </c>
      <c r="F17" s="41">
        <v>8000</v>
      </c>
      <c r="G17" s="19">
        <f t="shared" si="0"/>
        <v>112000</v>
      </c>
      <c r="I17" s="26"/>
      <c r="J17" s="26"/>
      <c r="K17" s="26"/>
      <c r="L17" s="26"/>
      <c r="M17" s="26"/>
      <c r="N17" s="26"/>
    </row>
    <row r="18" spans="1:14" s="1" customFormat="1" x14ac:dyDescent="0.25">
      <c r="A18" s="27">
        <v>10</v>
      </c>
      <c r="B18" s="33" t="s">
        <v>27</v>
      </c>
      <c r="C18" s="33"/>
      <c r="D18" s="48">
        <v>1.1000000000000001</v>
      </c>
      <c r="E18" s="41">
        <v>114400</v>
      </c>
      <c r="F18" s="41">
        <v>8000</v>
      </c>
      <c r="G18" s="19">
        <f t="shared" si="0"/>
        <v>122400</v>
      </c>
      <c r="I18" s="26"/>
      <c r="J18" s="26"/>
      <c r="K18" s="26"/>
      <c r="L18" s="26"/>
      <c r="M18" s="26"/>
      <c r="N18" s="26"/>
    </row>
    <row r="19" spans="1:14" s="1" customFormat="1" x14ac:dyDescent="0.25">
      <c r="A19" s="27">
        <v>11</v>
      </c>
      <c r="B19" s="33" t="s">
        <v>118</v>
      </c>
      <c r="C19" s="33" t="s">
        <v>119</v>
      </c>
      <c r="D19" s="48">
        <v>1</v>
      </c>
      <c r="E19" s="41">
        <v>104000</v>
      </c>
      <c r="F19" s="41">
        <v>8000</v>
      </c>
      <c r="G19" s="19">
        <f t="shared" si="0"/>
        <v>112000</v>
      </c>
      <c r="I19" s="26"/>
      <c r="J19" s="26"/>
      <c r="K19" s="26"/>
      <c r="L19" s="26"/>
      <c r="M19" s="26"/>
      <c r="N19" s="26"/>
    </row>
    <row r="20" spans="1:14" s="1" customFormat="1" x14ac:dyDescent="0.25">
      <c r="A20" s="27">
        <v>12</v>
      </c>
      <c r="B20" s="33" t="s">
        <v>27</v>
      </c>
      <c r="C20" s="33"/>
      <c r="D20" s="48">
        <v>1</v>
      </c>
      <c r="E20" s="41">
        <v>104000</v>
      </c>
      <c r="F20" s="41">
        <v>8000</v>
      </c>
      <c r="G20" s="19">
        <f t="shared" si="0"/>
        <v>112000</v>
      </c>
      <c r="I20" s="26"/>
      <c r="J20" s="26"/>
      <c r="K20" s="26"/>
      <c r="L20" s="26"/>
      <c r="M20" s="26"/>
      <c r="N20" s="26"/>
    </row>
    <row r="21" spans="1:14" s="1" customFormat="1" x14ac:dyDescent="0.25">
      <c r="A21" s="27">
        <v>13</v>
      </c>
      <c r="B21" s="33" t="s">
        <v>27</v>
      </c>
      <c r="C21" s="33"/>
      <c r="D21" s="48">
        <v>1</v>
      </c>
      <c r="E21" s="41">
        <v>104000</v>
      </c>
      <c r="F21" s="41">
        <v>8000</v>
      </c>
      <c r="G21" s="19">
        <f t="shared" si="0"/>
        <v>112000</v>
      </c>
      <c r="I21" s="26"/>
      <c r="J21" s="26"/>
      <c r="K21" s="26"/>
      <c r="L21" s="26"/>
      <c r="M21" s="26"/>
      <c r="N21" s="26"/>
    </row>
    <row r="22" spans="1:14" s="1" customFormat="1" x14ac:dyDescent="0.25">
      <c r="A22" s="27">
        <v>14</v>
      </c>
      <c r="B22" s="41" t="s">
        <v>27</v>
      </c>
      <c r="C22" s="48">
        <v>1.5</v>
      </c>
      <c r="D22" s="48">
        <v>1.5</v>
      </c>
      <c r="E22" s="41">
        <v>180000</v>
      </c>
      <c r="F22" s="135">
        <v>8000</v>
      </c>
      <c r="G22" s="19">
        <f t="shared" si="0"/>
        <v>188000</v>
      </c>
      <c r="I22" s="26"/>
    </row>
    <row r="23" spans="1:14" s="1" customFormat="1" x14ac:dyDescent="0.25">
      <c r="A23" s="27">
        <v>15</v>
      </c>
      <c r="B23" s="33" t="s">
        <v>27</v>
      </c>
      <c r="C23" s="33"/>
      <c r="D23" s="48">
        <v>1</v>
      </c>
      <c r="E23" s="41">
        <v>104000</v>
      </c>
      <c r="F23" s="41">
        <v>8000</v>
      </c>
      <c r="G23" s="19">
        <f t="shared" si="0"/>
        <v>112000</v>
      </c>
      <c r="I23" s="26"/>
      <c r="J23" s="26"/>
      <c r="K23" s="26"/>
      <c r="L23" s="26"/>
      <c r="M23" s="26"/>
      <c r="N23" s="26"/>
    </row>
    <row r="24" spans="1:14" s="1" customFormat="1" x14ac:dyDescent="0.25">
      <c r="A24" s="27">
        <v>16</v>
      </c>
      <c r="B24" s="33" t="s">
        <v>27</v>
      </c>
      <c r="C24" s="33"/>
      <c r="D24" s="48">
        <v>1</v>
      </c>
      <c r="E24" s="41">
        <v>104000</v>
      </c>
      <c r="F24" s="41">
        <v>8000</v>
      </c>
      <c r="G24" s="19">
        <f t="shared" si="0"/>
        <v>112000</v>
      </c>
      <c r="I24" s="26"/>
      <c r="J24" s="26"/>
      <c r="K24" s="26"/>
      <c r="L24" s="26"/>
      <c r="M24" s="26"/>
      <c r="N24" s="26"/>
    </row>
    <row r="25" spans="1:14" s="1" customFormat="1" x14ac:dyDescent="0.25">
      <c r="A25" s="27">
        <v>17</v>
      </c>
      <c r="B25" s="33" t="s">
        <v>76</v>
      </c>
      <c r="C25" s="33"/>
      <c r="D25" s="48">
        <v>1</v>
      </c>
      <c r="E25" s="41">
        <v>104000</v>
      </c>
      <c r="F25" s="41">
        <v>8000</v>
      </c>
      <c r="G25" s="19">
        <f t="shared" si="0"/>
        <v>112000</v>
      </c>
      <c r="I25" s="26"/>
      <c r="J25" s="26"/>
      <c r="K25" s="26"/>
      <c r="L25" s="26"/>
      <c r="M25" s="26"/>
      <c r="N25" s="26"/>
    </row>
    <row r="26" spans="1:14" s="1" customFormat="1" x14ac:dyDescent="0.25">
      <c r="A26" s="27">
        <v>18</v>
      </c>
      <c r="B26" s="33" t="s">
        <v>28</v>
      </c>
      <c r="C26" s="33"/>
      <c r="D26" s="48">
        <v>1</v>
      </c>
      <c r="E26" s="41">
        <v>104000</v>
      </c>
      <c r="F26" s="41">
        <v>8000</v>
      </c>
      <c r="G26" s="19">
        <f t="shared" si="0"/>
        <v>112000</v>
      </c>
      <c r="I26" s="26"/>
      <c r="J26" s="26"/>
      <c r="K26" s="26"/>
      <c r="L26" s="26"/>
      <c r="M26" s="26"/>
      <c r="N26" s="26"/>
    </row>
    <row r="27" spans="1:14" s="1" customFormat="1" x14ac:dyDescent="0.25">
      <c r="A27" s="27">
        <v>19</v>
      </c>
      <c r="B27" s="33" t="s">
        <v>29</v>
      </c>
      <c r="C27" s="33"/>
      <c r="D27" s="48">
        <v>1</v>
      </c>
      <c r="E27" s="41">
        <v>95700</v>
      </c>
      <c r="F27" s="41">
        <v>8000</v>
      </c>
      <c r="G27" s="19">
        <f t="shared" si="0"/>
        <v>103700</v>
      </c>
      <c r="I27" s="26"/>
      <c r="J27" s="26"/>
      <c r="K27" s="26"/>
      <c r="L27" s="26"/>
      <c r="M27" s="26"/>
      <c r="N27" s="26"/>
    </row>
    <row r="28" spans="1:14" s="1" customFormat="1" x14ac:dyDescent="0.25">
      <c r="A28" s="27">
        <v>20</v>
      </c>
      <c r="B28" s="33" t="s">
        <v>22</v>
      </c>
      <c r="C28" s="33"/>
      <c r="D28" s="48">
        <v>1</v>
      </c>
      <c r="E28" s="41">
        <v>95700</v>
      </c>
      <c r="F28" s="41">
        <v>8000</v>
      </c>
      <c r="G28" s="33">
        <f t="shared" si="0"/>
        <v>103700</v>
      </c>
      <c r="I28" s="26"/>
      <c r="J28" s="26"/>
      <c r="K28" s="26"/>
      <c r="L28" s="26"/>
      <c r="M28" s="26"/>
      <c r="N28" s="26"/>
    </row>
    <row r="29" spans="1:14" s="1" customFormat="1" x14ac:dyDescent="0.25">
      <c r="A29" s="27">
        <v>21</v>
      </c>
      <c r="B29" s="33" t="s">
        <v>64</v>
      </c>
      <c r="C29" s="33"/>
      <c r="D29" s="48">
        <v>1</v>
      </c>
      <c r="E29" s="41">
        <v>104000</v>
      </c>
      <c r="F29" s="41">
        <v>8000</v>
      </c>
      <c r="G29" s="33">
        <f t="shared" si="0"/>
        <v>112000</v>
      </c>
      <c r="I29" s="26"/>
      <c r="J29" s="26"/>
      <c r="K29" s="26"/>
      <c r="L29" s="26"/>
      <c r="M29" s="26"/>
      <c r="N29" s="26"/>
    </row>
    <row r="30" spans="1:14" s="1" customFormat="1" x14ac:dyDescent="0.25">
      <c r="A30" s="27">
        <v>22</v>
      </c>
      <c r="B30" s="41" t="s">
        <v>64</v>
      </c>
      <c r="C30" s="41"/>
      <c r="D30" s="48">
        <v>1</v>
      </c>
      <c r="E30" s="41">
        <v>104000</v>
      </c>
      <c r="F30" s="41">
        <v>8000</v>
      </c>
      <c r="G30" s="41">
        <f t="shared" si="0"/>
        <v>112000</v>
      </c>
      <c r="I30" s="26"/>
      <c r="J30" s="26"/>
      <c r="K30" s="26"/>
      <c r="L30" s="26"/>
      <c r="M30" s="26"/>
      <c r="N30" s="26"/>
    </row>
    <row r="31" spans="1:14" s="1" customFormat="1" x14ac:dyDescent="0.25">
      <c r="A31" s="27">
        <v>23</v>
      </c>
      <c r="B31" s="33" t="s">
        <v>34</v>
      </c>
      <c r="C31" s="33"/>
      <c r="D31" s="48">
        <v>1</v>
      </c>
      <c r="E31" s="41">
        <v>95700</v>
      </c>
      <c r="F31" s="41">
        <v>8000</v>
      </c>
      <c r="G31" s="33">
        <f t="shared" si="0"/>
        <v>103700</v>
      </c>
      <c r="I31" s="4"/>
    </row>
    <row r="32" spans="1:14" s="1" customFormat="1" ht="16.5" thickBot="1" x14ac:dyDescent="0.3">
      <c r="A32" s="27">
        <v>24</v>
      </c>
      <c r="B32" s="94" t="s">
        <v>30</v>
      </c>
      <c r="C32" s="94"/>
      <c r="D32" s="137">
        <v>1</v>
      </c>
      <c r="E32" s="111">
        <v>95700</v>
      </c>
      <c r="F32" s="111">
        <v>8000</v>
      </c>
      <c r="G32" s="51">
        <f>+F32+E32</f>
        <v>103700</v>
      </c>
      <c r="I32" s="26"/>
      <c r="J32" s="26"/>
      <c r="K32" s="26"/>
      <c r="L32" s="26"/>
      <c r="M32" s="26"/>
      <c r="N32" s="26"/>
    </row>
    <row r="33" spans="1:7" s="1" customFormat="1" ht="27" customHeight="1" thickBot="1" x14ac:dyDescent="0.3">
      <c r="A33" s="262" t="s">
        <v>16</v>
      </c>
      <c r="B33" s="263"/>
      <c r="C33" s="134"/>
      <c r="D33" s="138">
        <f>SUM(D9:D32)</f>
        <v>24.1</v>
      </c>
      <c r="E33" s="139">
        <f>SUM(E9:E32)</f>
        <v>2520600</v>
      </c>
      <c r="F33" s="139">
        <f>SUM(F9:F32)</f>
        <v>188000</v>
      </c>
      <c r="G33" s="110">
        <f>SUM(G9:G32)</f>
        <v>2708600</v>
      </c>
    </row>
    <row r="34" spans="1:7" s="1" customFormat="1" ht="0.75" customHeight="1" x14ac:dyDescent="0.25">
      <c r="A34" s="26"/>
      <c r="B34" s="26"/>
      <c r="C34" s="26"/>
      <c r="D34" s="28"/>
      <c r="E34" s="26"/>
      <c r="F34" s="26"/>
      <c r="G34" s="26"/>
    </row>
    <row r="35" spans="1:7" s="13" customFormat="1" ht="23.25" customHeight="1" x14ac:dyDescent="0.25">
      <c r="A35" s="246" t="s">
        <v>186</v>
      </c>
      <c r="B35" s="246"/>
      <c r="C35" s="246"/>
      <c r="D35" s="246"/>
      <c r="E35" s="246"/>
      <c r="F35" s="246"/>
      <c r="G35" s="246"/>
    </row>
    <row r="36" spans="1:7" s="14" customFormat="1" x14ac:dyDescent="0.25">
      <c r="A36" s="77"/>
      <c r="B36" s="77" t="s">
        <v>93</v>
      </c>
      <c r="C36" s="77"/>
      <c r="D36" s="15"/>
      <c r="E36" s="15"/>
      <c r="F36" s="15"/>
      <c r="G36" s="15"/>
    </row>
    <row r="37" spans="1:7" s="13" customFormat="1" ht="25.5" customHeight="1" x14ac:dyDescent="0.25">
      <c r="A37" s="80" t="s">
        <v>23</v>
      </c>
      <c r="B37" s="80"/>
      <c r="C37" s="80"/>
      <c r="D37" s="80"/>
      <c r="E37" s="80"/>
      <c r="F37" s="80"/>
      <c r="G37" s="80"/>
    </row>
    <row r="38" spans="1:7" s="13" customFormat="1" ht="17.25" customHeight="1" x14ac:dyDescent="0.25">
      <c r="A38" s="61"/>
      <c r="B38" s="73" t="s">
        <v>94</v>
      </c>
      <c r="C38" s="73"/>
    </row>
    <row r="39" spans="1:7" s="12" customFormat="1" ht="14.25" customHeight="1" x14ac:dyDescent="0.25">
      <c r="A39" s="61"/>
      <c r="B39" s="60"/>
      <c r="C39" s="60"/>
      <c r="D39" s="13"/>
      <c r="E39" s="13"/>
      <c r="F39" s="13"/>
      <c r="G39" s="13"/>
    </row>
    <row r="41" spans="1:7" x14ac:dyDescent="0.25">
      <c r="E41" s="260"/>
      <c r="F41" s="260"/>
      <c r="G41" s="260"/>
    </row>
  </sheetData>
  <mergeCells count="10">
    <mergeCell ref="E41:G41"/>
    <mergeCell ref="A6:G6"/>
    <mergeCell ref="A33:B33"/>
    <mergeCell ref="A35:G35"/>
    <mergeCell ref="A1:B1"/>
    <mergeCell ref="A2:D2"/>
    <mergeCell ref="F2:G2"/>
    <mergeCell ref="F3:G3"/>
    <mergeCell ref="F4:G4"/>
    <mergeCell ref="A5:G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</cols>
  <sheetData>
    <row r="1" spans="1:8" ht="16.5" hidden="1" customHeight="1" x14ac:dyDescent="0.25">
      <c r="A1" s="264"/>
      <c r="B1" s="264"/>
      <c r="C1" s="17"/>
      <c r="D1" s="17"/>
      <c r="E1" s="17"/>
      <c r="F1" s="17"/>
      <c r="G1" s="17"/>
    </row>
    <row r="2" spans="1:8" ht="16.5" customHeight="1" x14ac:dyDescent="0.25">
      <c r="A2" s="46"/>
      <c r="B2" s="46"/>
      <c r="C2" s="54" t="s">
        <v>59</v>
      </c>
      <c r="D2" s="54"/>
      <c r="E2" s="17"/>
      <c r="F2" s="247" t="s">
        <v>62</v>
      </c>
      <c r="G2" s="247"/>
      <c r="H2" s="78"/>
    </row>
    <row r="3" spans="1:8" s="30" customFormat="1" ht="18.75" customHeight="1" x14ac:dyDescent="0.3">
      <c r="A3" s="32"/>
      <c r="B3" s="14"/>
      <c r="C3" s="71"/>
      <c r="D3" s="71"/>
      <c r="E3" s="32"/>
      <c r="F3" s="266" t="s">
        <v>92</v>
      </c>
      <c r="G3" s="266"/>
      <c r="H3" s="32"/>
    </row>
    <row r="4" spans="1:8" s="30" customFormat="1" ht="17.25" customHeight="1" x14ac:dyDescent="0.3">
      <c r="A4" s="72"/>
      <c r="B4" s="73"/>
      <c r="C4" s="12"/>
      <c r="D4" s="12"/>
      <c r="E4" s="61"/>
      <c r="F4" s="249" t="s">
        <v>242</v>
      </c>
      <c r="G4" s="249"/>
      <c r="H4" s="47"/>
    </row>
    <row r="5" spans="1:8" s="1" customFormat="1" ht="18" x14ac:dyDescent="0.2">
      <c r="A5" s="267" t="s">
        <v>0</v>
      </c>
      <c r="B5" s="267"/>
      <c r="C5" s="267"/>
      <c r="D5" s="267"/>
      <c r="E5" s="267"/>
      <c r="F5" s="267"/>
      <c r="G5" s="267"/>
    </row>
    <row r="6" spans="1:8" s="1" customFormat="1" ht="15" customHeight="1" x14ac:dyDescent="0.25">
      <c r="A6" s="271" t="s">
        <v>227</v>
      </c>
      <c r="B6" s="271"/>
      <c r="C6" s="271"/>
      <c r="D6" s="271"/>
      <c r="E6" s="271"/>
      <c r="F6" s="271"/>
      <c r="G6" s="271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213" t="s">
        <v>1</v>
      </c>
      <c r="B8" s="214" t="s">
        <v>18</v>
      </c>
      <c r="C8" s="214" t="s">
        <v>19</v>
      </c>
      <c r="D8" s="214" t="s">
        <v>204</v>
      </c>
      <c r="E8" s="214" t="s">
        <v>205</v>
      </c>
      <c r="F8" s="214" t="s">
        <v>21</v>
      </c>
      <c r="G8" s="214" t="s">
        <v>6</v>
      </c>
    </row>
    <row r="9" spans="1:8" s="8" customFormat="1" ht="18" customHeight="1" x14ac:dyDescent="0.25">
      <c r="A9" s="201">
        <v>1</v>
      </c>
      <c r="B9" s="181" t="s">
        <v>24</v>
      </c>
      <c r="C9" s="215">
        <v>1</v>
      </c>
      <c r="D9" s="215">
        <v>160000</v>
      </c>
      <c r="E9" s="181">
        <f>D9*C9</f>
        <v>160000</v>
      </c>
      <c r="F9" s="181">
        <f>C9*8000</f>
        <v>8000</v>
      </c>
      <c r="G9" s="181">
        <f>E9+F9</f>
        <v>168000</v>
      </c>
    </row>
    <row r="10" spans="1:8" s="8" customFormat="1" ht="18" customHeight="1" x14ac:dyDescent="0.25">
      <c r="A10" s="201">
        <v>2</v>
      </c>
      <c r="B10" s="181" t="s">
        <v>25</v>
      </c>
      <c r="C10" s="215">
        <v>1</v>
      </c>
      <c r="D10" s="215">
        <v>104000</v>
      </c>
      <c r="E10" s="181">
        <f t="shared" ref="E10:E40" si="0">D10*C10</f>
        <v>104000</v>
      </c>
      <c r="F10" s="181">
        <f t="shared" ref="F10:F40" si="1">C10*8000</f>
        <v>8000</v>
      </c>
      <c r="G10" s="181">
        <f t="shared" ref="G10:G40" si="2">E10+F10</f>
        <v>112000</v>
      </c>
    </row>
    <row r="11" spans="1:8" s="8" customFormat="1" ht="18" customHeight="1" x14ac:dyDescent="0.25">
      <c r="A11" s="201">
        <v>3</v>
      </c>
      <c r="B11" s="180" t="s">
        <v>30</v>
      </c>
      <c r="C11" s="215">
        <v>0.5</v>
      </c>
      <c r="D11" s="215">
        <v>104000</v>
      </c>
      <c r="E11" s="181">
        <f t="shared" si="0"/>
        <v>52000</v>
      </c>
      <c r="F11" s="181">
        <f t="shared" si="1"/>
        <v>4000</v>
      </c>
      <c r="G11" s="181">
        <f t="shared" si="2"/>
        <v>56000</v>
      </c>
    </row>
    <row r="12" spans="1:8" s="8" customFormat="1" ht="18" customHeight="1" x14ac:dyDescent="0.25">
      <c r="A12" s="201">
        <v>4</v>
      </c>
      <c r="B12" s="180" t="s">
        <v>202</v>
      </c>
      <c r="C12" s="215">
        <v>0.5</v>
      </c>
      <c r="D12" s="215">
        <v>104000</v>
      </c>
      <c r="E12" s="181">
        <f t="shared" si="0"/>
        <v>52000</v>
      </c>
      <c r="F12" s="181">
        <f t="shared" si="1"/>
        <v>4000</v>
      </c>
      <c r="G12" s="181">
        <f t="shared" si="2"/>
        <v>56000</v>
      </c>
    </row>
    <row r="13" spans="1:8" s="8" customFormat="1" ht="18" customHeight="1" x14ac:dyDescent="0.25">
      <c r="A13" s="201">
        <v>5</v>
      </c>
      <c r="B13" s="180" t="s">
        <v>36</v>
      </c>
      <c r="C13" s="24">
        <v>1</v>
      </c>
      <c r="D13" s="24">
        <v>104000</v>
      </c>
      <c r="E13" s="181">
        <f t="shared" si="0"/>
        <v>104000</v>
      </c>
      <c r="F13" s="181">
        <f t="shared" si="1"/>
        <v>8000</v>
      </c>
      <c r="G13" s="181">
        <f t="shared" si="2"/>
        <v>112000</v>
      </c>
    </row>
    <row r="14" spans="1:8" s="8" customFormat="1" ht="18" customHeight="1" x14ac:dyDescent="0.25">
      <c r="A14" s="201">
        <v>6</v>
      </c>
      <c r="B14" s="180" t="s">
        <v>67</v>
      </c>
      <c r="C14" s="24">
        <v>1</v>
      </c>
      <c r="D14" s="24">
        <v>95700</v>
      </c>
      <c r="E14" s="181">
        <f t="shared" si="0"/>
        <v>95700</v>
      </c>
      <c r="F14" s="181">
        <f t="shared" si="1"/>
        <v>8000</v>
      </c>
      <c r="G14" s="181">
        <f t="shared" si="2"/>
        <v>103700</v>
      </c>
    </row>
    <row r="15" spans="1:8" s="8" customFormat="1" ht="18" customHeight="1" x14ac:dyDescent="0.25">
      <c r="A15" s="201">
        <v>7</v>
      </c>
      <c r="B15" s="180" t="s">
        <v>37</v>
      </c>
      <c r="C15" s="24">
        <v>1</v>
      </c>
      <c r="D15" s="24">
        <v>104000</v>
      </c>
      <c r="E15" s="181">
        <f t="shared" si="0"/>
        <v>104000</v>
      </c>
      <c r="F15" s="181">
        <f t="shared" si="1"/>
        <v>8000</v>
      </c>
      <c r="G15" s="181">
        <f t="shared" si="2"/>
        <v>112000</v>
      </c>
    </row>
    <row r="16" spans="1:8" s="8" customFormat="1" ht="18" customHeight="1" x14ac:dyDescent="0.25">
      <c r="A16" s="201">
        <v>8</v>
      </c>
      <c r="B16" s="180" t="s">
        <v>37</v>
      </c>
      <c r="C16" s="24">
        <v>1</v>
      </c>
      <c r="D16" s="24">
        <v>95700</v>
      </c>
      <c r="E16" s="181">
        <f t="shared" si="0"/>
        <v>95700</v>
      </c>
      <c r="F16" s="181">
        <f t="shared" si="1"/>
        <v>8000</v>
      </c>
      <c r="G16" s="181">
        <f t="shared" si="2"/>
        <v>103700</v>
      </c>
    </row>
    <row r="17" spans="1:9" s="8" customFormat="1" ht="18" customHeight="1" x14ac:dyDescent="0.25">
      <c r="A17" s="201">
        <v>9</v>
      </c>
      <c r="B17" s="180" t="s">
        <v>37</v>
      </c>
      <c r="C17" s="24">
        <v>1</v>
      </c>
      <c r="D17" s="24">
        <v>104000</v>
      </c>
      <c r="E17" s="181">
        <f t="shared" si="0"/>
        <v>104000</v>
      </c>
      <c r="F17" s="181">
        <f t="shared" si="1"/>
        <v>8000</v>
      </c>
      <c r="G17" s="181">
        <f t="shared" si="2"/>
        <v>112000</v>
      </c>
    </row>
    <row r="18" spans="1:9" s="132" customFormat="1" ht="18" customHeight="1" x14ac:dyDescent="0.25">
      <c r="A18" s="201">
        <v>10</v>
      </c>
      <c r="B18" s="180" t="s">
        <v>37</v>
      </c>
      <c r="C18" s="24">
        <v>1</v>
      </c>
      <c r="D18" s="24">
        <v>104000</v>
      </c>
      <c r="E18" s="181">
        <f t="shared" si="0"/>
        <v>104000</v>
      </c>
      <c r="F18" s="181">
        <f t="shared" si="1"/>
        <v>8000</v>
      </c>
      <c r="G18" s="181">
        <f t="shared" si="2"/>
        <v>112000</v>
      </c>
    </row>
    <row r="19" spans="1:9" s="21" customFormat="1" ht="15.75" x14ac:dyDescent="0.25">
      <c r="A19" s="201">
        <v>11</v>
      </c>
      <c r="B19" s="180" t="s">
        <v>65</v>
      </c>
      <c r="C19" s="24">
        <v>1</v>
      </c>
      <c r="D19" s="24">
        <v>95700</v>
      </c>
      <c r="E19" s="181">
        <f t="shared" si="0"/>
        <v>95700</v>
      </c>
      <c r="F19" s="181">
        <f t="shared" si="1"/>
        <v>8000</v>
      </c>
      <c r="G19" s="181">
        <f t="shared" si="2"/>
        <v>103700</v>
      </c>
    </row>
    <row r="20" spans="1:9" s="8" customFormat="1" ht="15.75" x14ac:dyDescent="0.25">
      <c r="A20" s="201">
        <v>12</v>
      </c>
      <c r="B20" s="180" t="s">
        <v>65</v>
      </c>
      <c r="C20" s="24">
        <v>1</v>
      </c>
      <c r="D20" s="24">
        <v>95700</v>
      </c>
      <c r="E20" s="181">
        <f t="shared" si="0"/>
        <v>95700</v>
      </c>
      <c r="F20" s="181">
        <f t="shared" si="1"/>
        <v>8000</v>
      </c>
      <c r="G20" s="181">
        <f t="shared" si="2"/>
        <v>103700</v>
      </c>
    </row>
    <row r="21" spans="1:9" s="8" customFormat="1" ht="15.75" x14ac:dyDescent="0.25">
      <c r="A21" s="201">
        <v>13</v>
      </c>
      <c r="B21" s="180" t="s">
        <v>65</v>
      </c>
      <c r="C21" s="24">
        <v>1</v>
      </c>
      <c r="D21" s="24">
        <v>95700</v>
      </c>
      <c r="E21" s="181">
        <f t="shared" si="0"/>
        <v>95700</v>
      </c>
      <c r="F21" s="181">
        <f t="shared" si="1"/>
        <v>8000</v>
      </c>
      <c r="G21" s="181">
        <f t="shared" si="2"/>
        <v>103700</v>
      </c>
    </row>
    <row r="22" spans="1:9" s="8" customFormat="1" ht="15.75" x14ac:dyDescent="0.25">
      <c r="A22" s="201">
        <v>14</v>
      </c>
      <c r="B22" s="180" t="s">
        <v>65</v>
      </c>
      <c r="C22" s="24">
        <v>1</v>
      </c>
      <c r="D22" s="24">
        <v>104000</v>
      </c>
      <c r="E22" s="181">
        <f t="shared" si="0"/>
        <v>104000</v>
      </c>
      <c r="F22" s="181">
        <f t="shared" si="1"/>
        <v>8000</v>
      </c>
      <c r="G22" s="181">
        <f t="shared" si="2"/>
        <v>112000</v>
      </c>
    </row>
    <row r="23" spans="1:9" s="132" customFormat="1" ht="15.75" x14ac:dyDescent="0.25">
      <c r="A23" s="201">
        <v>15</v>
      </c>
      <c r="B23" s="180" t="s">
        <v>65</v>
      </c>
      <c r="C23" s="24">
        <v>1</v>
      </c>
      <c r="D23" s="24">
        <v>104000</v>
      </c>
      <c r="E23" s="181">
        <f t="shared" si="0"/>
        <v>104000</v>
      </c>
      <c r="F23" s="181">
        <f t="shared" si="1"/>
        <v>8000</v>
      </c>
      <c r="G23" s="181">
        <f t="shared" si="2"/>
        <v>112000</v>
      </c>
    </row>
    <row r="24" spans="1:9" s="8" customFormat="1" ht="15.75" x14ac:dyDescent="0.25">
      <c r="A24" s="201">
        <v>16</v>
      </c>
      <c r="B24" s="180" t="s">
        <v>68</v>
      </c>
      <c r="C24" s="24">
        <v>1</v>
      </c>
      <c r="D24" s="24">
        <v>95700</v>
      </c>
      <c r="E24" s="181">
        <f t="shared" si="0"/>
        <v>95700</v>
      </c>
      <c r="F24" s="181">
        <f t="shared" si="1"/>
        <v>8000</v>
      </c>
      <c r="G24" s="181">
        <f t="shared" si="2"/>
        <v>103700</v>
      </c>
    </row>
    <row r="25" spans="1:9" s="8" customFormat="1" ht="15.75" x14ac:dyDescent="0.25">
      <c r="A25" s="201">
        <v>17</v>
      </c>
      <c r="B25" s="180" t="s">
        <v>69</v>
      </c>
      <c r="C25" s="24">
        <v>1</v>
      </c>
      <c r="D25" s="24">
        <v>95700</v>
      </c>
      <c r="E25" s="181">
        <f t="shared" si="0"/>
        <v>95700</v>
      </c>
      <c r="F25" s="181">
        <f t="shared" si="1"/>
        <v>8000</v>
      </c>
      <c r="G25" s="181">
        <f t="shared" si="2"/>
        <v>103700</v>
      </c>
    </row>
    <row r="26" spans="1:9" s="8" customFormat="1" ht="15.75" x14ac:dyDescent="0.25">
      <c r="A26" s="201">
        <v>18</v>
      </c>
      <c r="B26" s="180" t="s">
        <v>70</v>
      </c>
      <c r="C26" s="24">
        <v>1</v>
      </c>
      <c r="D26" s="24">
        <v>95700</v>
      </c>
      <c r="E26" s="181">
        <f t="shared" si="0"/>
        <v>95700</v>
      </c>
      <c r="F26" s="181">
        <f t="shared" si="1"/>
        <v>8000</v>
      </c>
      <c r="G26" s="181">
        <f t="shared" si="2"/>
        <v>103700</v>
      </c>
    </row>
    <row r="27" spans="1:9" s="8" customFormat="1" ht="15.75" x14ac:dyDescent="0.25">
      <c r="A27" s="201">
        <v>19</v>
      </c>
      <c r="B27" s="180" t="s">
        <v>71</v>
      </c>
      <c r="C27" s="24">
        <v>0.75</v>
      </c>
      <c r="D27" s="24">
        <v>104000</v>
      </c>
      <c r="E27" s="220">
        <f t="shared" si="0"/>
        <v>78000</v>
      </c>
      <c r="F27" s="220">
        <f t="shared" si="1"/>
        <v>6000</v>
      </c>
      <c r="G27" s="220">
        <f t="shared" si="2"/>
        <v>84000</v>
      </c>
      <c r="H27" s="132"/>
      <c r="I27" s="132"/>
    </row>
    <row r="28" spans="1:9" s="8" customFormat="1" ht="15.75" x14ac:dyDescent="0.25">
      <c r="A28" s="201">
        <v>20</v>
      </c>
      <c r="B28" s="180" t="s">
        <v>42</v>
      </c>
      <c r="C28" s="24">
        <v>0.25</v>
      </c>
      <c r="D28" s="24">
        <v>104000</v>
      </c>
      <c r="E28" s="220">
        <f t="shared" si="0"/>
        <v>26000</v>
      </c>
      <c r="F28" s="220">
        <f t="shared" si="1"/>
        <v>2000</v>
      </c>
      <c r="G28" s="220">
        <f t="shared" si="2"/>
        <v>28000</v>
      </c>
    </row>
    <row r="29" spans="1:9" s="8" customFormat="1" ht="15.75" x14ac:dyDescent="0.25">
      <c r="A29" s="201">
        <v>21</v>
      </c>
      <c r="B29" s="180" t="s">
        <v>11</v>
      </c>
      <c r="C29" s="24">
        <v>0.25</v>
      </c>
      <c r="D29" s="24">
        <v>104000</v>
      </c>
      <c r="E29" s="220">
        <f t="shared" si="0"/>
        <v>26000</v>
      </c>
      <c r="F29" s="220">
        <f t="shared" si="1"/>
        <v>2000</v>
      </c>
      <c r="G29" s="220">
        <f t="shared" si="2"/>
        <v>28000</v>
      </c>
    </row>
    <row r="30" spans="1:9" s="8" customFormat="1" ht="15.75" x14ac:dyDescent="0.25">
      <c r="A30" s="201">
        <v>22</v>
      </c>
      <c r="B30" s="180" t="s">
        <v>29</v>
      </c>
      <c r="C30" s="24">
        <v>1</v>
      </c>
      <c r="D30" s="24">
        <v>95700</v>
      </c>
      <c r="E30" s="181">
        <f t="shared" si="0"/>
        <v>95700</v>
      </c>
      <c r="F30" s="181">
        <f t="shared" si="1"/>
        <v>8000</v>
      </c>
      <c r="G30" s="181">
        <f t="shared" si="2"/>
        <v>103700</v>
      </c>
    </row>
    <row r="31" spans="1:9" s="8" customFormat="1" ht="15.75" x14ac:dyDescent="0.25">
      <c r="A31" s="201">
        <v>23</v>
      </c>
      <c r="B31" s="180" t="s">
        <v>203</v>
      </c>
      <c r="C31" s="24">
        <v>0.5</v>
      </c>
      <c r="D31" s="24">
        <v>95700</v>
      </c>
      <c r="E31" s="220">
        <f t="shared" si="0"/>
        <v>47850</v>
      </c>
      <c r="F31" s="181">
        <v>0</v>
      </c>
      <c r="G31" s="220">
        <f t="shared" si="2"/>
        <v>47850</v>
      </c>
    </row>
    <row r="32" spans="1:9" s="132" customFormat="1" ht="15.75" x14ac:dyDescent="0.25">
      <c r="A32" s="201">
        <v>24</v>
      </c>
      <c r="B32" s="180" t="s">
        <v>72</v>
      </c>
      <c r="C32" s="24">
        <v>0.25</v>
      </c>
      <c r="D32" s="24">
        <v>95700</v>
      </c>
      <c r="E32" s="220">
        <f t="shared" si="0"/>
        <v>23925</v>
      </c>
      <c r="F32" s="220">
        <f t="shared" si="1"/>
        <v>2000</v>
      </c>
      <c r="G32" s="220">
        <f>E32+F32</f>
        <v>25925</v>
      </c>
    </row>
    <row r="33" spans="1:7" s="132" customFormat="1" ht="15.75" x14ac:dyDescent="0.25">
      <c r="A33" s="201">
        <v>25</v>
      </c>
      <c r="B33" s="180" t="s">
        <v>166</v>
      </c>
      <c r="C33" s="24">
        <v>0.5</v>
      </c>
      <c r="D33" s="24">
        <v>95700</v>
      </c>
      <c r="E33" s="220">
        <f t="shared" si="0"/>
        <v>47850</v>
      </c>
      <c r="F33" s="220">
        <f t="shared" si="1"/>
        <v>4000</v>
      </c>
      <c r="G33" s="220">
        <f>E33+F33</f>
        <v>51850</v>
      </c>
    </row>
    <row r="34" spans="1:7" s="8" customFormat="1" ht="15.75" x14ac:dyDescent="0.25">
      <c r="A34" s="239">
        <v>26</v>
      </c>
      <c r="B34" s="59" t="s">
        <v>22</v>
      </c>
      <c r="C34" s="38">
        <v>0.5</v>
      </c>
      <c r="D34" s="38">
        <v>104000</v>
      </c>
      <c r="E34" s="240">
        <f t="shared" si="0"/>
        <v>52000</v>
      </c>
      <c r="F34" s="240">
        <f t="shared" si="1"/>
        <v>4000</v>
      </c>
      <c r="G34" s="240">
        <f t="shared" si="2"/>
        <v>56000</v>
      </c>
    </row>
    <row r="35" spans="1:7" s="132" customFormat="1" ht="15.75" x14ac:dyDescent="0.25">
      <c r="A35" s="239">
        <v>27</v>
      </c>
      <c r="B35" s="59" t="s">
        <v>123</v>
      </c>
      <c r="C35" s="38">
        <v>0.75</v>
      </c>
      <c r="D35" s="38">
        <v>104000</v>
      </c>
      <c r="E35" s="240">
        <f t="shared" si="0"/>
        <v>78000</v>
      </c>
      <c r="F35" s="240">
        <f t="shared" si="1"/>
        <v>6000</v>
      </c>
      <c r="G35" s="240">
        <f t="shared" si="2"/>
        <v>84000</v>
      </c>
    </row>
    <row r="36" spans="1:7" s="8" customFormat="1" ht="15.75" x14ac:dyDescent="0.25">
      <c r="A36" s="239">
        <v>28</v>
      </c>
      <c r="B36" s="59" t="s">
        <v>73</v>
      </c>
      <c r="C36" s="38">
        <v>1</v>
      </c>
      <c r="D36" s="38">
        <v>104000</v>
      </c>
      <c r="E36" s="58">
        <f t="shared" si="0"/>
        <v>104000</v>
      </c>
      <c r="F36" s="58">
        <f t="shared" si="1"/>
        <v>8000</v>
      </c>
      <c r="G36" s="58">
        <f t="shared" si="2"/>
        <v>112000</v>
      </c>
    </row>
    <row r="37" spans="1:7" s="8" customFormat="1" ht="15.75" x14ac:dyDescent="0.25">
      <c r="A37" s="239">
        <v>29</v>
      </c>
      <c r="B37" s="59" t="s">
        <v>35</v>
      </c>
      <c r="C37" s="38">
        <v>1</v>
      </c>
      <c r="D37" s="38">
        <v>104000</v>
      </c>
      <c r="E37" s="58">
        <f t="shared" si="0"/>
        <v>104000</v>
      </c>
      <c r="F37" s="58">
        <f t="shared" si="1"/>
        <v>8000</v>
      </c>
      <c r="G37" s="58">
        <f t="shared" si="2"/>
        <v>112000</v>
      </c>
    </row>
    <row r="38" spans="1:7" s="8" customFormat="1" ht="15.75" x14ac:dyDescent="0.25">
      <c r="A38" s="239">
        <v>30</v>
      </c>
      <c r="B38" s="59" t="s">
        <v>114</v>
      </c>
      <c r="C38" s="241">
        <v>0.5</v>
      </c>
      <c r="D38" s="241">
        <v>104000</v>
      </c>
      <c r="E38" s="58">
        <f t="shared" si="0"/>
        <v>52000</v>
      </c>
      <c r="F38" s="58">
        <f t="shared" si="1"/>
        <v>4000</v>
      </c>
      <c r="G38" s="58">
        <f t="shared" si="2"/>
        <v>56000</v>
      </c>
    </row>
    <row r="39" spans="1:7" s="8" customFormat="1" ht="15.75" x14ac:dyDescent="0.25">
      <c r="A39" s="239">
        <v>31</v>
      </c>
      <c r="B39" s="59" t="s">
        <v>74</v>
      </c>
      <c r="C39" s="38">
        <v>0.5</v>
      </c>
      <c r="D39" s="38">
        <v>95700</v>
      </c>
      <c r="E39" s="240">
        <f t="shared" si="0"/>
        <v>47850</v>
      </c>
      <c r="F39" s="240">
        <f t="shared" si="1"/>
        <v>4000</v>
      </c>
      <c r="G39" s="242">
        <f t="shared" si="2"/>
        <v>51850</v>
      </c>
    </row>
    <row r="40" spans="1:7" s="8" customFormat="1" ht="16.5" thickBot="1" x14ac:dyDescent="0.3">
      <c r="A40" s="239">
        <v>32</v>
      </c>
      <c r="B40" s="59" t="s">
        <v>61</v>
      </c>
      <c r="C40" s="38">
        <v>1</v>
      </c>
      <c r="D40" s="38">
        <v>104000</v>
      </c>
      <c r="E40" s="58">
        <f t="shared" si="0"/>
        <v>104000</v>
      </c>
      <c r="F40" s="58">
        <f t="shared" si="1"/>
        <v>8000</v>
      </c>
      <c r="G40" s="59">
        <f t="shared" si="2"/>
        <v>112000</v>
      </c>
    </row>
    <row r="41" spans="1:7" s="8" customFormat="1" ht="27" customHeight="1" thickBot="1" x14ac:dyDescent="0.3">
      <c r="A41" s="268" t="s">
        <v>16</v>
      </c>
      <c r="B41" s="269"/>
      <c r="C41" s="216">
        <f>SUM(C9:C40)</f>
        <v>25.75</v>
      </c>
      <c r="D41" s="216">
        <f>SUM(D9:D40)</f>
        <v>3276100</v>
      </c>
      <c r="E41" s="219">
        <f t="shared" ref="E41:G41" si="3">SUM(E9:E40)</f>
        <v>2644775</v>
      </c>
      <c r="F41" s="219">
        <f t="shared" si="3"/>
        <v>202000</v>
      </c>
      <c r="G41" s="219">
        <f t="shared" si="3"/>
        <v>2846775</v>
      </c>
    </row>
    <row r="42" spans="1:7" s="13" customFormat="1" ht="20.25" customHeight="1" x14ac:dyDescent="0.25">
      <c r="A42" s="270" t="s">
        <v>189</v>
      </c>
      <c r="B42" s="270"/>
      <c r="C42" s="270"/>
      <c r="D42" s="270"/>
      <c r="E42" s="270"/>
      <c r="F42" s="270"/>
      <c r="G42" s="270"/>
    </row>
    <row r="43" spans="1:7" s="14" customFormat="1" ht="15.75" x14ac:dyDescent="0.25">
      <c r="A43" s="217"/>
      <c r="B43" s="217" t="s">
        <v>93</v>
      </c>
      <c r="C43" s="218"/>
      <c r="D43" s="218"/>
      <c r="E43" s="218"/>
      <c r="F43" s="218"/>
      <c r="G43" s="218"/>
    </row>
    <row r="44" spans="1:7" s="13" customFormat="1" ht="25.5" customHeight="1" x14ac:dyDescent="0.25">
      <c r="A44" s="80" t="s">
        <v>23</v>
      </c>
      <c r="B44" s="80"/>
      <c r="C44" s="80"/>
      <c r="D44" s="80"/>
      <c r="E44" s="80"/>
      <c r="F44" s="80"/>
      <c r="G44" s="80"/>
    </row>
    <row r="45" spans="1:7" s="13" customFormat="1" ht="17.25" customHeight="1" x14ac:dyDescent="0.25">
      <c r="A45" s="61"/>
      <c r="B45" s="211" t="s">
        <v>94</v>
      </c>
    </row>
    <row r="46" spans="1:7" ht="15.75" x14ac:dyDescent="0.25">
      <c r="A46" s="17"/>
      <c r="B46" s="17"/>
      <c r="C46" s="17"/>
      <c r="D46" s="17"/>
      <c r="E46" s="17"/>
      <c r="F46" s="17"/>
      <c r="G46" s="17"/>
    </row>
    <row r="54" spans="9:9" x14ac:dyDescent="0.25">
      <c r="I54" t="s">
        <v>66</v>
      </c>
    </row>
  </sheetData>
  <mergeCells count="8">
    <mergeCell ref="A41:B41"/>
    <mergeCell ref="A42:G42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zoomScaleNormal="100" workbookViewId="0">
      <selection activeCell="F3" sqref="F3:G3"/>
    </sheetView>
  </sheetViews>
  <sheetFormatPr defaultColWidth="9.140625" defaultRowHeight="15.75" x14ac:dyDescent="0.25"/>
  <cols>
    <col min="1" max="1" width="7" style="17" customWidth="1"/>
    <col min="2" max="2" width="30.5703125" style="17" customWidth="1"/>
    <col min="3" max="4" width="13.85546875" style="20" customWidth="1"/>
    <col min="5" max="5" width="13.85546875" style="17" customWidth="1"/>
    <col min="6" max="6" width="16" style="17" customWidth="1"/>
    <col min="7" max="7" width="20.28515625" style="17" customWidth="1"/>
    <col min="8" max="16384" width="9.140625" style="7"/>
  </cols>
  <sheetData>
    <row r="1" spans="1:9" customFormat="1" ht="16.5" customHeight="1" x14ac:dyDescent="0.25">
      <c r="A1" s="46"/>
      <c r="B1" s="46"/>
      <c r="C1" s="54" t="s">
        <v>59</v>
      </c>
      <c r="D1" s="54"/>
      <c r="E1" s="17"/>
      <c r="F1" s="247" t="s">
        <v>62</v>
      </c>
      <c r="G1" s="247"/>
      <c r="H1" s="78"/>
    </row>
    <row r="2" spans="1:9" s="30" customFormat="1" ht="18.75" customHeight="1" x14ac:dyDescent="0.3">
      <c r="A2" s="32"/>
      <c r="B2" s="14"/>
      <c r="C2" s="71"/>
      <c r="D2" s="71"/>
      <c r="E2" s="32"/>
      <c r="F2" s="266" t="s">
        <v>92</v>
      </c>
      <c r="G2" s="266"/>
      <c r="H2" s="32"/>
    </row>
    <row r="3" spans="1:9" s="30" customFormat="1" ht="17.25" customHeight="1" x14ac:dyDescent="0.3">
      <c r="A3" s="72"/>
      <c r="B3" s="73"/>
      <c r="C3" s="12"/>
      <c r="D3" s="12"/>
      <c r="E3" s="61"/>
      <c r="F3" s="249" t="s">
        <v>241</v>
      </c>
      <c r="G3" s="249"/>
      <c r="H3" s="47"/>
    </row>
    <row r="4" spans="1:9" s="30" customFormat="1" ht="9.75" customHeight="1" x14ac:dyDescent="0.3">
      <c r="A4" s="44"/>
      <c r="B4" s="31"/>
      <c r="C4" s="29"/>
      <c r="D4" s="29"/>
      <c r="E4" s="254"/>
      <c r="F4" s="254"/>
      <c r="G4" s="254"/>
      <c r="H4" s="254"/>
    </row>
    <row r="5" spans="1:9" s="8" customFormat="1" ht="18" x14ac:dyDescent="0.25">
      <c r="A5" s="267" t="s">
        <v>0</v>
      </c>
      <c r="B5" s="267"/>
      <c r="C5" s="267"/>
      <c r="D5" s="267"/>
      <c r="E5" s="267"/>
      <c r="F5" s="267"/>
      <c r="G5" s="267"/>
    </row>
    <row r="6" spans="1:9" s="8" customFormat="1" x14ac:dyDescent="0.25">
      <c r="A6" s="274" t="s">
        <v>228</v>
      </c>
      <c r="B6" s="274"/>
      <c r="C6" s="274"/>
      <c r="D6" s="274"/>
      <c r="E6" s="274"/>
      <c r="F6" s="274"/>
      <c r="G6" s="274"/>
    </row>
    <row r="7" spans="1:9" s="8" customFormat="1" ht="3.75" customHeight="1" thickBot="1" x14ac:dyDescent="0.3">
      <c r="A7" s="26"/>
      <c r="B7" s="26"/>
      <c r="C7" s="28"/>
      <c r="D7" s="28"/>
      <c r="E7" s="26"/>
      <c r="F7" s="26"/>
      <c r="G7" s="26"/>
    </row>
    <row r="8" spans="1:9" s="6" customFormat="1" ht="77.25" customHeight="1" thickBot="1" x14ac:dyDescent="0.3">
      <c r="A8" s="18" t="s">
        <v>1</v>
      </c>
      <c r="B8" s="18" t="s">
        <v>18</v>
      </c>
      <c r="C8" s="18" t="s">
        <v>19</v>
      </c>
      <c r="D8" s="18"/>
      <c r="E8" s="18" t="s">
        <v>20</v>
      </c>
      <c r="F8" s="18" t="s">
        <v>21</v>
      </c>
      <c r="G8" s="18" t="s">
        <v>6</v>
      </c>
      <c r="I8" s="6" t="s">
        <v>66</v>
      </c>
    </row>
    <row r="9" spans="1:9" s="8" customFormat="1" x14ac:dyDescent="0.25">
      <c r="A9" s="27">
        <v>1</v>
      </c>
      <c r="B9" s="19" t="s">
        <v>24</v>
      </c>
      <c r="C9" s="37">
        <v>1</v>
      </c>
      <c r="D9" s="37">
        <v>160000</v>
      </c>
      <c r="E9" s="58">
        <f>D9*C9</f>
        <v>160000</v>
      </c>
      <c r="F9" s="19">
        <v>8000</v>
      </c>
      <c r="G9" s="19">
        <f>F9+E9</f>
        <v>168000</v>
      </c>
    </row>
    <row r="10" spans="1:9" s="8" customFormat="1" x14ac:dyDescent="0.25">
      <c r="A10" s="27">
        <v>2</v>
      </c>
      <c r="B10" s="19" t="s">
        <v>25</v>
      </c>
      <c r="C10" s="37">
        <v>1</v>
      </c>
      <c r="D10" s="37">
        <v>104000</v>
      </c>
      <c r="E10" s="58">
        <f t="shared" ref="E10:E30" si="0">D10*C10</f>
        <v>104000</v>
      </c>
      <c r="F10" s="19">
        <v>8000</v>
      </c>
      <c r="G10" s="19">
        <f t="shared" ref="G10:G29" si="1">F10+E10</f>
        <v>112000</v>
      </c>
    </row>
    <row r="11" spans="1:9" s="8" customFormat="1" x14ac:dyDescent="0.25">
      <c r="A11" s="27">
        <v>3</v>
      </c>
      <c r="B11" s="19" t="s">
        <v>35</v>
      </c>
      <c r="C11" s="37">
        <v>0.5</v>
      </c>
      <c r="D11" s="37">
        <v>95700</v>
      </c>
      <c r="E11" s="58">
        <f t="shared" si="0"/>
        <v>47850</v>
      </c>
      <c r="F11" s="135">
        <v>4000</v>
      </c>
      <c r="G11" s="19">
        <f t="shared" si="1"/>
        <v>51850</v>
      </c>
    </row>
    <row r="12" spans="1:9" s="8" customFormat="1" x14ac:dyDescent="0.25">
      <c r="A12" s="27">
        <v>4</v>
      </c>
      <c r="B12" s="19" t="s">
        <v>11</v>
      </c>
      <c r="C12" s="140">
        <v>1</v>
      </c>
      <c r="D12" s="140">
        <v>104000</v>
      </c>
      <c r="E12" s="58">
        <f t="shared" si="0"/>
        <v>104000</v>
      </c>
      <c r="F12" s="135">
        <v>8000</v>
      </c>
      <c r="G12" s="19">
        <f t="shared" si="1"/>
        <v>112000</v>
      </c>
    </row>
    <row r="13" spans="1:9" s="8" customFormat="1" x14ac:dyDescent="0.25">
      <c r="A13" s="27">
        <v>5</v>
      </c>
      <c r="B13" s="19" t="s">
        <v>113</v>
      </c>
      <c r="C13" s="140">
        <v>1</v>
      </c>
      <c r="D13" s="140">
        <v>104000</v>
      </c>
      <c r="E13" s="58">
        <f t="shared" si="0"/>
        <v>104000</v>
      </c>
      <c r="F13" s="135">
        <v>8000</v>
      </c>
      <c r="G13" s="19">
        <f>F13+E13</f>
        <v>112000</v>
      </c>
    </row>
    <row r="14" spans="1:9" s="8" customFormat="1" x14ac:dyDescent="0.25">
      <c r="A14" s="27">
        <v>6</v>
      </c>
      <c r="B14" s="94" t="s">
        <v>43</v>
      </c>
      <c r="C14" s="137">
        <v>1</v>
      </c>
      <c r="D14" s="137">
        <v>104000</v>
      </c>
      <c r="E14" s="58">
        <f t="shared" si="0"/>
        <v>104000</v>
      </c>
      <c r="F14" s="94">
        <v>8000</v>
      </c>
      <c r="G14" s="19">
        <f>F14+E14</f>
        <v>112000</v>
      </c>
    </row>
    <row r="15" spans="1:9" s="8" customFormat="1" x14ac:dyDescent="0.25">
      <c r="A15" s="27">
        <v>7</v>
      </c>
      <c r="B15" s="33" t="s">
        <v>37</v>
      </c>
      <c r="C15" s="38">
        <v>1</v>
      </c>
      <c r="D15" s="38">
        <v>95700</v>
      </c>
      <c r="E15" s="58">
        <f t="shared" si="0"/>
        <v>95700</v>
      </c>
      <c r="F15" s="33">
        <v>8000</v>
      </c>
      <c r="G15" s="19">
        <f t="shared" si="1"/>
        <v>103700</v>
      </c>
    </row>
    <row r="16" spans="1:9" s="8" customFormat="1" x14ac:dyDescent="0.25">
      <c r="A16" s="27">
        <v>8</v>
      </c>
      <c r="B16" s="33" t="s">
        <v>37</v>
      </c>
      <c r="C16" s="38">
        <v>1</v>
      </c>
      <c r="D16" s="38">
        <v>95700</v>
      </c>
      <c r="E16" s="58">
        <f t="shared" si="0"/>
        <v>95700</v>
      </c>
      <c r="F16" s="33">
        <v>8000</v>
      </c>
      <c r="G16" s="19">
        <f t="shared" si="1"/>
        <v>103700</v>
      </c>
    </row>
    <row r="17" spans="1:14" s="8" customFormat="1" x14ac:dyDescent="0.25">
      <c r="A17" s="27">
        <v>9</v>
      </c>
      <c r="B17" s="33" t="s">
        <v>37</v>
      </c>
      <c r="C17" s="38">
        <v>1</v>
      </c>
      <c r="D17" s="38">
        <v>104000</v>
      </c>
      <c r="E17" s="58">
        <f t="shared" si="0"/>
        <v>104000</v>
      </c>
      <c r="F17" s="33">
        <v>8000</v>
      </c>
      <c r="G17" s="19">
        <f>F17+E17</f>
        <v>112000</v>
      </c>
    </row>
    <row r="18" spans="1:14" s="8" customFormat="1" x14ac:dyDescent="0.25">
      <c r="A18" s="27">
        <v>10</v>
      </c>
      <c r="B18" s="33" t="s">
        <v>37</v>
      </c>
      <c r="C18" s="38">
        <v>1</v>
      </c>
      <c r="D18" s="38">
        <v>104000</v>
      </c>
      <c r="E18" s="58">
        <f t="shared" si="0"/>
        <v>104000</v>
      </c>
      <c r="F18" s="33">
        <v>8000</v>
      </c>
      <c r="G18" s="19">
        <f>F18+E18</f>
        <v>112000</v>
      </c>
    </row>
    <row r="19" spans="1:14" s="8" customFormat="1" x14ac:dyDescent="0.25">
      <c r="A19" s="27">
        <v>11</v>
      </c>
      <c r="B19" s="33" t="s">
        <v>65</v>
      </c>
      <c r="C19" s="38">
        <v>1</v>
      </c>
      <c r="D19" s="38">
        <v>104000</v>
      </c>
      <c r="E19" s="58">
        <f t="shared" si="0"/>
        <v>104000</v>
      </c>
      <c r="F19" s="33">
        <v>8000</v>
      </c>
      <c r="G19" s="19">
        <f t="shared" si="1"/>
        <v>112000</v>
      </c>
    </row>
    <row r="20" spans="1:14" s="8" customFormat="1" x14ac:dyDescent="0.25">
      <c r="A20" s="27">
        <v>12</v>
      </c>
      <c r="B20" s="33" t="s">
        <v>38</v>
      </c>
      <c r="C20" s="38">
        <v>1</v>
      </c>
      <c r="D20" s="38">
        <v>104000</v>
      </c>
      <c r="E20" s="58">
        <f t="shared" si="0"/>
        <v>104000</v>
      </c>
      <c r="F20" s="33">
        <v>8000</v>
      </c>
      <c r="G20" s="19">
        <f t="shared" si="1"/>
        <v>112000</v>
      </c>
    </row>
    <row r="21" spans="1:14" s="8" customFormat="1" x14ac:dyDescent="0.25">
      <c r="A21" s="27">
        <v>13</v>
      </c>
      <c r="B21" s="33" t="s">
        <v>38</v>
      </c>
      <c r="C21" s="38">
        <v>1</v>
      </c>
      <c r="D21" s="38">
        <v>104000</v>
      </c>
      <c r="E21" s="58">
        <f t="shared" si="0"/>
        <v>104000</v>
      </c>
      <c r="F21" s="33">
        <v>8000</v>
      </c>
      <c r="G21" s="19">
        <f t="shared" si="1"/>
        <v>112000</v>
      </c>
    </row>
    <row r="22" spans="1:14" s="8" customFormat="1" x14ac:dyDescent="0.25">
      <c r="A22" s="27">
        <v>14</v>
      </c>
      <c r="B22" s="33" t="s">
        <v>38</v>
      </c>
      <c r="C22" s="38">
        <v>1</v>
      </c>
      <c r="D22" s="38">
        <v>104000</v>
      </c>
      <c r="E22" s="58">
        <f t="shared" si="0"/>
        <v>104000</v>
      </c>
      <c r="F22" s="33">
        <v>8000</v>
      </c>
      <c r="G22" s="19">
        <f t="shared" si="1"/>
        <v>112000</v>
      </c>
    </row>
    <row r="23" spans="1:14" s="8" customFormat="1" x14ac:dyDescent="0.25">
      <c r="A23" s="27">
        <v>15</v>
      </c>
      <c r="B23" s="33" t="s">
        <v>39</v>
      </c>
      <c r="C23" s="38">
        <v>1</v>
      </c>
      <c r="D23" s="38">
        <v>104000</v>
      </c>
      <c r="E23" s="58">
        <f t="shared" si="0"/>
        <v>104000</v>
      </c>
      <c r="F23" s="33">
        <v>8000</v>
      </c>
      <c r="G23" s="19">
        <f t="shared" si="1"/>
        <v>112000</v>
      </c>
      <c r="N23" s="8" t="s">
        <v>117</v>
      </c>
    </row>
    <row r="24" spans="1:14" s="8" customFormat="1" x14ac:dyDescent="0.25">
      <c r="A24" s="27">
        <v>16</v>
      </c>
      <c r="B24" s="33" t="s">
        <v>36</v>
      </c>
      <c r="C24" s="38">
        <v>1</v>
      </c>
      <c r="D24" s="38">
        <v>95700</v>
      </c>
      <c r="E24" s="58">
        <f t="shared" si="0"/>
        <v>95700</v>
      </c>
      <c r="F24" s="33">
        <v>8000</v>
      </c>
      <c r="G24" s="19">
        <f t="shared" si="1"/>
        <v>103700</v>
      </c>
      <c r="K24" s="8" t="s">
        <v>66</v>
      </c>
    </row>
    <row r="25" spans="1:14" s="8" customFormat="1" x14ac:dyDescent="0.25">
      <c r="A25" s="27">
        <v>17</v>
      </c>
      <c r="B25" s="33" t="s">
        <v>40</v>
      </c>
      <c r="C25" s="38">
        <v>1</v>
      </c>
      <c r="D25" s="38">
        <v>104000</v>
      </c>
      <c r="E25" s="58">
        <f t="shared" si="0"/>
        <v>104000</v>
      </c>
      <c r="F25" s="33">
        <v>8000</v>
      </c>
      <c r="G25" s="19">
        <f t="shared" si="1"/>
        <v>112000</v>
      </c>
    </row>
    <row r="26" spans="1:14" s="8" customFormat="1" x14ac:dyDescent="0.25">
      <c r="A26" s="27">
        <v>18</v>
      </c>
      <c r="B26" s="33" t="s">
        <v>41</v>
      </c>
      <c r="C26" s="38">
        <v>1</v>
      </c>
      <c r="D26" s="38">
        <v>104000</v>
      </c>
      <c r="E26" s="58">
        <f t="shared" si="0"/>
        <v>104000</v>
      </c>
      <c r="F26" s="33">
        <v>8000</v>
      </c>
      <c r="G26" s="19">
        <f t="shared" si="1"/>
        <v>112000</v>
      </c>
    </row>
    <row r="27" spans="1:14" s="8" customFormat="1" x14ac:dyDescent="0.25">
      <c r="A27" s="27">
        <v>19</v>
      </c>
      <c r="B27" s="33" t="s">
        <v>61</v>
      </c>
      <c r="C27" s="35">
        <v>1</v>
      </c>
      <c r="D27" s="35">
        <v>104000</v>
      </c>
      <c r="E27" s="58">
        <f t="shared" si="0"/>
        <v>104000</v>
      </c>
      <c r="F27" s="33">
        <v>8000</v>
      </c>
      <c r="G27" s="19">
        <f t="shared" si="1"/>
        <v>112000</v>
      </c>
    </row>
    <row r="28" spans="1:14" s="8" customFormat="1" x14ac:dyDescent="0.25">
      <c r="A28" s="27">
        <v>20</v>
      </c>
      <c r="B28" s="33" t="s">
        <v>42</v>
      </c>
      <c r="C28" s="35">
        <v>1</v>
      </c>
      <c r="D28" s="35">
        <v>104000</v>
      </c>
      <c r="E28" s="58">
        <f t="shared" si="0"/>
        <v>104000</v>
      </c>
      <c r="F28" s="33">
        <v>8000</v>
      </c>
      <c r="G28" s="19">
        <f t="shared" si="1"/>
        <v>112000</v>
      </c>
    </row>
    <row r="29" spans="1:14" s="8" customFormat="1" x14ac:dyDescent="0.25">
      <c r="A29" s="27">
        <v>21</v>
      </c>
      <c r="B29" s="33" t="s">
        <v>22</v>
      </c>
      <c r="C29" s="35">
        <v>1</v>
      </c>
      <c r="D29" s="35">
        <v>95700</v>
      </c>
      <c r="E29" s="58">
        <f t="shared" si="0"/>
        <v>95700</v>
      </c>
      <c r="F29" s="33">
        <v>8000</v>
      </c>
      <c r="G29" s="19">
        <f t="shared" si="1"/>
        <v>103700</v>
      </c>
    </row>
    <row r="30" spans="1:14" s="8" customFormat="1" ht="16.5" thickBot="1" x14ac:dyDescent="0.3">
      <c r="A30" s="27">
        <v>22</v>
      </c>
      <c r="B30" s="33" t="s">
        <v>29</v>
      </c>
      <c r="C30" s="38">
        <v>1</v>
      </c>
      <c r="D30" s="38">
        <v>104000</v>
      </c>
      <c r="E30" s="58">
        <f t="shared" si="0"/>
        <v>104000</v>
      </c>
      <c r="F30" s="33">
        <v>8000</v>
      </c>
      <c r="G30" s="19">
        <f>F30+E30</f>
        <v>112000</v>
      </c>
    </row>
    <row r="31" spans="1:14" s="8" customFormat="1" ht="30" customHeight="1" thickBot="1" x14ac:dyDescent="0.3">
      <c r="A31" s="272" t="s">
        <v>16</v>
      </c>
      <c r="B31" s="273"/>
      <c r="C31" s="136">
        <f>SUM(C9:C30)</f>
        <v>21.5</v>
      </c>
      <c r="D31" s="110">
        <f>SUM(D9:D30)</f>
        <v>2302500</v>
      </c>
      <c r="E31" s="110">
        <f>SUM(E9:E30)</f>
        <v>2254650</v>
      </c>
      <c r="F31" s="110">
        <f>SUM(F9:F30)</f>
        <v>172000</v>
      </c>
      <c r="G31" s="110">
        <f>SUM(G9:G30)</f>
        <v>2426650</v>
      </c>
    </row>
    <row r="32" spans="1:14" s="13" customFormat="1" ht="20.25" customHeight="1" x14ac:dyDescent="0.25">
      <c r="A32" s="246" t="s">
        <v>189</v>
      </c>
      <c r="B32" s="246"/>
      <c r="C32" s="246"/>
      <c r="D32" s="246"/>
      <c r="E32" s="246"/>
      <c r="F32" s="246"/>
      <c r="G32" s="246"/>
    </row>
    <row r="33" spans="1:7" s="14" customFormat="1" x14ac:dyDescent="0.25">
      <c r="A33" s="77"/>
      <c r="B33" s="77" t="s">
        <v>93</v>
      </c>
      <c r="C33" s="15"/>
      <c r="D33" s="15"/>
      <c r="E33" s="15"/>
      <c r="F33" s="15"/>
      <c r="G33" s="15"/>
    </row>
    <row r="34" spans="1:7" s="13" customFormat="1" ht="25.5" customHeight="1" x14ac:dyDescent="0.25">
      <c r="A34" s="80" t="s">
        <v>23</v>
      </c>
      <c r="B34" s="80"/>
      <c r="C34" s="80"/>
      <c r="D34" s="80"/>
      <c r="E34" s="80"/>
      <c r="F34" s="80"/>
      <c r="G34" s="80"/>
    </row>
    <row r="35" spans="1:7" s="13" customFormat="1" ht="17.25" customHeight="1" x14ac:dyDescent="0.25">
      <c r="A35" s="61"/>
      <c r="B35" s="73" t="s">
        <v>94</v>
      </c>
    </row>
    <row r="36" spans="1:7" customFormat="1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32:G32"/>
    <mergeCell ref="F1:G1"/>
    <mergeCell ref="F3:G3"/>
    <mergeCell ref="F2:G2"/>
    <mergeCell ref="A31:B31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zoomScaleNormal="100" workbookViewId="0">
      <selection activeCell="F3" sqref="F3:H3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9" width="9.140625" style="7"/>
    <col min="10" max="10" width="10.28515625" style="7" bestFit="1" customWidth="1"/>
    <col min="11" max="16384" width="9.140625" style="7"/>
  </cols>
  <sheetData>
    <row r="1" spans="1:8" customFormat="1" ht="16.5" customHeight="1" x14ac:dyDescent="0.25">
      <c r="A1" s="46"/>
      <c r="B1" s="46"/>
      <c r="C1" s="54" t="s">
        <v>59</v>
      </c>
      <c r="D1" s="17"/>
      <c r="E1" s="17"/>
      <c r="F1" s="247" t="s">
        <v>62</v>
      </c>
      <c r="G1" s="247"/>
      <c r="H1" s="247"/>
    </row>
    <row r="2" spans="1:8" s="30" customFormat="1" ht="18.75" customHeight="1" x14ac:dyDescent="0.3">
      <c r="A2" s="32"/>
      <c r="B2" s="14"/>
      <c r="C2" s="71"/>
      <c r="D2" s="32"/>
      <c r="E2" s="32"/>
      <c r="F2" s="266" t="s">
        <v>92</v>
      </c>
      <c r="G2" s="266"/>
      <c r="H2" s="266"/>
    </row>
    <row r="3" spans="1:8" s="30" customFormat="1" ht="17.25" customHeight="1" x14ac:dyDescent="0.3">
      <c r="A3" s="72"/>
      <c r="B3" s="73"/>
      <c r="C3" s="12"/>
      <c r="D3" s="61"/>
      <c r="E3" s="61"/>
      <c r="F3" s="249" t="s">
        <v>241</v>
      </c>
      <c r="G3" s="249"/>
      <c r="H3" s="249"/>
    </row>
    <row r="4" spans="1:8" s="8" customFormat="1" ht="18" x14ac:dyDescent="0.25">
      <c r="A4" s="267" t="s">
        <v>0</v>
      </c>
      <c r="B4" s="267"/>
      <c r="C4" s="267"/>
      <c r="D4" s="267"/>
      <c r="E4" s="267"/>
      <c r="F4" s="267"/>
      <c r="G4" s="267"/>
    </row>
    <row r="5" spans="1:8" s="8" customFormat="1" x14ac:dyDescent="0.25">
      <c r="A5" s="275" t="s">
        <v>82</v>
      </c>
      <c r="B5" s="275"/>
      <c r="C5" s="275"/>
      <c r="D5" s="275"/>
      <c r="E5" s="275"/>
      <c r="F5" s="275"/>
      <c r="G5" s="275"/>
      <c r="H5" s="81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3" t="s">
        <v>1</v>
      </c>
      <c r="B7" s="23" t="s">
        <v>81</v>
      </c>
      <c r="C7" s="23" t="s">
        <v>19</v>
      </c>
      <c r="D7" s="23" t="s">
        <v>83</v>
      </c>
      <c r="E7" s="23" t="s">
        <v>132</v>
      </c>
      <c r="F7" s="23" t="s">
        <v>80</v>
      </c>
      <c r="G7" s="23" t="s">
        <v>84</v>
      </c>
      <c r="H7" s="79" t="s">
        <v>6</v>
      </c>
    </row>
    <row r="8" spans="1:8" s="66" customFormat="1" ht="14.25" customHeight="1" x14ac:dyDescent="0.25">
      <c r="A8" s="67">
        <v>1</v>
      </c>
      <c r="B8" s="67">
        <v>2</v>
      </c>
      <c r="C8" s="67">
        <v>3</v>
      </c>
      <c r="D8" s="67">
        <v>4</v>
      </c>
      <c r="E8" s="67"/>
      <c r="F8" s="67">
        <v>5</v>
      </c>
      <c r="G8" s="67">
        <v>6</v>
      </c>
      <c r="H8" s="19">
        <v>7</v>
      </c>
    </row>
    <row r="9" spans="1:8" s="8" customFormat="1" ht="18.75" customHeight="1" x14ac:dyDescent="0.25">
      <c r="A9" s="35">
        <v>1</v>
      </c>
      <c r="B9" s="33" t="s">
        <v>44</v>
      </c>
      <c r="C9" s="35">
        <v>1</v>
      </c>
      <c r="D9" s="35"/>
      <c r="E9" s="35"/>
      <c r="F9" s="82">
        <v>150000</v>
      </c>
      <c r="G9" s="82">
        <v>8000</v>
      </c>
      <c r="H9" s="19">
        <f t="shared" ref="H9:H23" si="0">F9+G9</f>
        <v>158000</v>
      </c>
    </row>
    <row r="10" spans="1:8" s="8" customFormat="1" ht="18.75" customHeight="1" x14ac:dyDescent="0.25">
      <c r="A10" s="35">
        <v>2</v>
      </c>
      <c r="B10" s="40" t="s">
        <v>9</v>
      </c>
      <c r="C10" s="42">
        <v>0.5</v>
      </c>
      <c r="D10" s="42"/>
      <c r="E10" s="42"/>
      <c r="F10" s="82">
        <v>52000</v>
      </c>
      <c r="G10" s="82">
        <v>4000</v>
      </c>
      <c r="H10" s="19">
        <f t="shared" si="0"/>
        <v>56000</v>
      </c>
    </row>
    <row r="11" spans="1:8" s="8" customFormat="1" ht="18.75" customHeight="1" x14ac:dyDescent="0.25">
      <c r="A11" s="35">
        <v>3</v>
      </c>
      <c r="B11" s="40" t="s">
        <v>45</v>
      </c>
      <c r="C11" s="42">
        <v>1</v>
      </c>
      <c r="D11" s="42"/>
      <c r="E11" s="42"/>
      <c r="F11" s="82">
        <v>95700</v>
      </c>
      <c r="G11" s="82">
        <v>8000</v>
      </c>
      <c r="H11" s="19">
        <f t="shared" si="0"/>
        <v>103700</v>
      </c>
    </row>
    <row r="12" spans="1:8" s="8" customFormat="1" ht="18.75" customHeight="1" x14ac:dyDescent="0.25">
      <c r="A12" s="35">
        <v>4</v>
      </c>
      <c r="B12" s="40" t="s">
        <v>46</v>
      </c>
      <c r="C12" s="42">
        <v>1</v>
      </c>
      <c r="D12" s="42"/>
      <c r="E12" s="42"/>
      <c r="F12" s="82">
        <v>95700</v>
      </c>
      <c r="G12" s="82">
        <v>8000</v>
      </c>
      <c r="H12" s="19">
        <f t="shared" si="0"/>
        <v>103700</v>
      </c>
    </row>
    <row r="13" spans="1:8" s="8" customFormat="1" ht="18.75" customHeight="1" x14ac:dyDescent="0.25">
      <c r="A13" s="35">
        <v>5</v>
      </c>
      <c r="B13" s="40" t="s">
        <v>48</v>
      </c>
      <c r="C13" s="35">
        <v>1</v>
      </c>
      <c r="D13" s="35"/>
      <c r="E13" s="35"/>
      <c r="F13" s="82">
        <v>104000</v>
      </c>
      <c r="G13" s="82">
        <v>8000</v>
      </c>
      <c r="H13" s="19">
        <f t="shared" si="0"/>
        <v>112000</v>
      </c>
    </row>
    <row r="14" spans="1:8" s="8" customFormat="1" ht="18.75" customHeight="1" x14ac:dyDescent="0.25">
      <c r="A14" s="35">
        <v>6</v>
      </c>
      <c r="B14" s="40" t="s">
        <v>79</v>
      </c>
      <c r="C14" s="42">
        <v>1</v>
      </c>
      <c r="D14" s="42"/>
      <c r="E14" s="42"/>
      <c r="F14" s="82">
        <v>104000</v>
      </c>
      <c r="G14" s="82">
        <v>8000</v>
      </c>
      <c r="H14" s="19">
        <f t="shared" si="0"/>
        <v>112000</v>
      </c>
    </row>
    <row r="15" spans="1:8" s="8" customFormat="1" ht="18.75" customHeight="1" x14ac:dyDescent="0.25">
      <c r="A15" s="35">
        <v>7</v>
      </c>
      <c r="B15" s="33" t="s">
        <v>47</v>
      </c>
      <c r="C15" s="42">
        <v>1</v>
      </c>
      <c r="D15" s="42"/>
      <c r="E15" s="42"/>
      <c r="F15" s="82">
        <v>104000</v>
      </c>
      <c r="G15" s="82">
        <v>8000</v>
      </c>
      <c r="H15" s="19">
        <f t="shared" si="0"/>
        <v>112000</v>
      </c>
    </row>
    <row r="16" spans="1:8" s="8" customFormat="1" ht="15.75" customHeight="1" x14ac:dyDescent="0.25">
      <c r="A16" s="35">
        <v>8</v>
      </c>
      <c r="B16" s="40" t="s">
        <v>14</v>
      </c>
      <c r="C16" s="42">
        <v>0.75</v>
      </c>
      <c r="D16" s="42"/>
      <c r="E16" s="42"/>
      <c r="F16" s="82">
        <v>78000</v>
      </c>
      <c r="G16" s="82">
        <v>6000</v>
      </c>
      <c r="H16" s="19">
        <f t="shared" si="0"/>
        <v>84000</v>
      </c>
    </row>
    <row r="17" spans="1:8" s="8" customFormat="1" ht="15.75" customHeight="1" x14ac:dyDescent="0.25">
      <c r="A17" s="35">
        <v>9</v>
      </c>
      <c r="B17" s="189" t="s">
        <v>110</v>
      </c>
      <c r="C17" s="42">
        <v>0.5</v>
      </c>
      <c r="D17" s="42"/>
      <c r="E17" s="42"/>
      <c r="F17" s="82">
        <v>52000</v>
      </c>
      <c r="G17" s="82">
        <v>4000</v>
      </c>
      <c r="H17" s="19">
        <f t="shared" si="0"/>
        <v>56000</v>
      </c>
    </row>
    <row r="18" spans="1:8" s="8" customFormat="1" ht="15.75" customHeight="1" x14ac:dyDescent="0.25">
      <c r="A18" s="35">
        <v>10</v>
      </c>
      <c r="B18" s="40" t="s">
        <v>15</v>
      </c>
      <c r="C18" s="42">
        <v>1</v>
      </c>
      <c r="D18" s="42"/>
      <c r="E18" s="42"/>
      <c r="F18" s="82">
        <v>104000</v>
      </c>
      <c r="G18" s="82">
        <v>8000</v>
      </c>
      <c r="H18" s="19">
        <f t="shared" si="0"/>
        <v>112000</v>
      </c>
    </row>
    <row r="19" spans="1:8" s="8" customFormat="1" ht="15.75" customHeight="1" x14ac:dyDescent="0.25">
      <c r="A19" s="35">
        <v>11</v>
      </c>
      <c r="B19" s="40" t="s">
        <v>15</v>
      </c>
      <c r="C19" s="42">
        <v>1</v>
      </c>
      <c r="D19" s="42"/>
      <c r="E19" s="42"/>
      <c r="F19" s="82">
        <v>95700</v>
      </c>
      <c r="G19" s="82">
        <v>8000</v>
      </c>
      <c r="H19" s="19">
        <f t="shared" si="0"/>
        <v>103700</v>
      </c>
    </row>
    <row r="20" spans="1:8" s="8" customFormat="1" ht="15.75" customHeight="1" x14ac:dyDescent="0.25">
      <c r="A20" s="35">
        <v>12</v>
      </c>
      <c r="B20" s="65" t="s">
        <v>78</v>
      </c>
      <c r="C20" s="42">
        <v>1</v>
      </c>
      <c r="D20" s="42"/>
      <c r="E20" s="42"/>
      <c r="F20" s="82">
        <v>104000</v>
      </c>
      <c r="G20" s="82">
        <v>8000</v>
      </c>
      <c r="H20" s="19">
        <f t="shared" si="0"/>
        <v>112000</v>
      </c>
    </row>
    <row r="21" spans="1:8" s="8" customFormat="1" ht="15.75" customHeight="1" x14ac:dyDescent="0.25">
      <c r="A21" s="95">
        <v>13</v>
      </c>
      <c r="B21" s="65" t="s">
        <v>78</v>
      </c>
      <c r="C21" s="68">
        <v>0.75</v>
      </c>
      <c r="D21" s="68"/>
      <c r="E21" s="68"/>
      <c r="F21" s="83">
        <v>71800</v>
      </c>
      <c r="G21" s="83">
        <v>6000</v>
      </c>
      <c r="H21" s="51">
        <f t="shared" si="0"/>
        <v>77800</v>
      </c>
    </row>
    <row r="22" spans="1:8" s="21" customFormat="1" ht="15.75" customHeight="1" x14ac:dyDescent="0.25">
      <c r="A22" s="24">
        <v>14</v>
      </c>
      <c r="B22" s="243" t="s">
        <v>239</v>
      </c>
      <c r="C22" s="156">
        <v>1</v>
      </c>
      <c r="D22" s="156"/>
      <c r="E22" s="156"/>
      <c r="F22" s="244">
        <v>95700</v>
      </c>
      <c r="G22" s="244">
        <v>8000</v>
      </c>
      <c r="H22" s="180">
        <f t="shared" si="0"/>
        <v>103700</v>
      </c>
    </row>
    <row r="23" spans="1:8" s="8" customFormat="1" ht="33.75" customHeight="1" x14ac:dyDescent="0.25">
      <c r="A23" s="35">
        <v>15</v>
      </c>
      <c r="B23" s="40" t="s">
        <v>184</v>
      </c>
      <c r="C23" s="42">
        <v>1</v>
      </c>
      <c r="D23" s="42"/>
      <c r="E23" s="42"/>
      <c r="F23" s="82">
        <v>104000</v>
      </c>
      <c r="G23" s="82">
        <v>8000</v>
      </c>
      <c r="H23" s="33">
        <f t="shared" si="0"/>
        <v>112000</v>
      </c>
    </row>
    <row r="24" spans="1:8" s="8" customFormat="1" ht="26.25" customHeight="1" thickBot="1" x14ac:dyDescent="0.3">
      <c r="A24" s="157"/>
      <c r="B24" s="158" t="s">
        <v>85</v>
      </c>
      <c r="C24" s="159">
        <f>SUM(C9:C23)</f>
        <v>13.5</v>
      </c>
      <c r="D24" s="160"/>
      <c r="E24" s="160"/>
      <c r="F24" s="161">
        <f>SUM(F9:F23)</f>
        <v>1410600</v>
      </c>
      <c r="G24" s="161">
        <f>SUM(G9:G23)</f>
        <v>108000</v>
      </c>
      <c r="H24" s="161">
        <f>SUM(H9:H23)</f>
        <v>1518600</v>
      </c>
    </row>
    <row r="25" spans="1:8" s="8" customFormat="1" ht="17.25" customHeight="1" thickBot="1" x14ac:dyDescent="0.3">
      <c r="A25" s="112"/>
      <c r="B25" s="223" t="s">
        <v>49</v>
      </c>
      <c r="C25" s="224"/>
      <c r="D25" s="225">
        <v>580.5</v>
      </c>
      <c r="E25" s="225">
        <v>4513</v>
      </c>
      <c r="F25" s="233">
        <f>D25*E25</f>
        <v>2619796.5</v>
      </c>
      <c r="G25" s="226">
        <v>165808</v>
      </c>
      <c r="H25" s="234">
        <f>F25+G25</f>
        <v>2785604.5</v>
      </c>
    </row>
    <row r="26" spans="1:8" s="8" customFormat="1" ht="20.25" customHeight="1" thickBot="1" x14ac:dyDescent="0.3">
      <c r="A26" s="112"/>
      <c r="B26" s="110" t="s">
        <v>86</v>
      </c>
      <c r="C26" s="109"/>
      <c r="D26" s="109"/>
      <c r="E26" s="109"/>
      <c r="F26" s="235">
        <f>F25+F24</f>
        <v>4030396.5</v>
      </c>
      <c r="G26" s="118">
        <f>G25+G24</f>
        <v>273808</v>
      </c>
      <c r="H26" s="236">
        <f>H25+H24</f>
        <v>4304204.5</v>
      </c>
    </row>
    <row r="27" spans="1:8" s="13" customFormat="1" ht="24" customHeight="1" x14ac:dyDescent="0.25">
      <c r="A27" s="246" t="s">
        <v>190</v>
      </c>
      <c r="B27" s="246"/>
      <c r="C27" s="246"/>
      <c r="D27" s="246"/>
      <c r="E27" s="246"/>
      <c r="F27" s="246"/>
      <c r="G27" s="246"/>
      <c r="H27" s="80"/>
    </row>
    <row r="28" spans="1:8" s="14" customFormat="1" x14ac:dyDescent="0.25">
      <c r="A28" s="73"/>
      <c r="B28" s="73" t="s">
        <v>93</v>
      </c>
    </row>
    <row r="29" spans="1:8" s="13" customFormat="1" ht="21" customHeight="1" x14ac:dyDescent="0.25">
      <c r="A29" s="80" t="s">
        <v>23</v>
      </c>
      <c r="B29" s="80"/>
      <c r="C29" s="80"/>
      <c r="D29" s="80"/>
      <c r="E29" s="80"/>
      <c r="F29" s="80"/>
      <c r="G29" s="80"/>
      <c r="H29" s="80"/>
    </row>
    <row r="30" spans="1:8" s="13" customFormat="1" ht="17.25" customHeight="1" x14ac:dyDescent="0.25">
      <c r="A30" s="61"/>
      <c r="B30" s="73" t="s">
        <v>94</v>
      </c>
    </row>
    <row r="31" spans="1:8" customFormat="1" x14ac:dyDescent="0.25">
      <c r="A31" s="17"/>
      <c r="B31" s="17"/>
      <c r="C31" s="17"/>
      <c r="D31" s="17"/>
      <c r="E31" s="17"/>
      <c r="F31" s="17"/>
      <c r="G31" s="17"/>
    </row>
    <row r="32" spans="1:8" ht="15.75" customHeight="1" x14ac:dyDescent="0.25">
      <c r="H32" s="26"/>
    </row>
    <row r="33" spans="8:8" ht="15.75" customHeight="1" x14ac:dyDescent="0.25">
      <c r="H33" s="26"/>
    </row>
    <row r="34" spans="8:8" ht="15.75" customHeight="1" x14ac:dyDescent="0.25">
      <c r="H34" s="26"/>
    </row>
    <row r="35" spans="8:8" ht="15.75" customHeight="1" x14ac:dyDescent="0.25">
      <c r="H35" s="1"/>
    </row>
    <row r="36" spans="8:8" ht="15.75" customHeight="1" x14ac:dyDescent="0.25">
      <c r="H36" s="60"/>
    </row>
    <row r="37" spans="8:8" ht="15.75" customHeight="1" x14ac:dyDescent="0.25">
      <c r="H37" s="14"/>
    </row>
  </sheetData>
  <mergeCells count="6">
    <mergeCell ref="A27:G27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zoomScaleNormal="100" workbookViewId="0">
      <selection activeCell="E3" sqref="E3:H3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6"/>
      <c r="B1" s="46"/>
      <c r="C1" s="54" t="s">
        <v>59</v>
      </c>
      <c r="D1" s="17"/>
      <c r="E1" s="247" t="s">
        <v>62</v>
      </c>
      <c r="F1" s="247"/>
      <c r="G1" s="247"/>
      <c r="H1" s="247"/>
    </row>
    <row r="2" spans="1:9" s="30" customFormat="1" ht="18.75" customHeight="1" x14ac:dyDescent="0.3">
      <c r="A2" s="32"/>
      <c r="B2" s="14"/>
      <c r="C2" s="71"/>
      <c r="D2" s="32"/>
      <c r="E2" s="266" t="s">
        <v>92</v>
      </c>
      <c r="F2" s="266"/>
      <c r="G2" s="266"/>
      <c r="H2" s="266"/>
    </row>
    <row r="3" spans="1:9" s="30" customFormat="1" ht="17.25" customHeight="1" x14ac:dyDescent="0.3">
      <c r="A3" s="72"/>
      <c r="B3" s="73"/>
      <c r="C3" s="12"/>
      <c r="D3" s="61"/>
      <c r="E3" s="249" t="s">
        <v>241</v>
      </c>
      <c r="F3" s="249"/>
      <c r="G3" s="249"/>
      <c r="H3" s="249"/>
    </row>
    <row r="4" spans="1:9" s="8" customFormat="1" ht="18" x14ac:dyDescent="0.25">
      <c r="A4" s="267" t="s">
        <v>0</v>
      </c>
      <c r="B4" s="267"/>
      <c r="C4" s="267"/>
      <c r="D4" s="267"/>
      <c r="E4" s="267"/>
      <c r="F4" s="267"/>
      <c r="G4" s="267"/>
      <c r="H4" s="267"/>
    </row>
    <row r="5" spans="1:9" s="8" customFormat="1" ht="15" customHeight="1" x14ac:dyDescent="0.25">
      <c r="A5" s="274" t="s">
        <v>50</v>
      </c>
      <c r="B5" s="274"/>
      <c r="C5" s="274"/>
      <c r="D5" s="274"/>
      <c r="E5" s="274"/>
      <c r="F5" s="274"/>
      <c r="G5" s="274"/>
      <c r="H5" s="274"/>
      <c r="I5" s="14"/>
    </row>
    <row r="6" spans="1:9" s="8" customFormat="1" ht="16.5" thickBot="1" x14ac:dyDescent="0.3"/>
    <row r="7" spans="1:9" s="6" customFormat="1" ht="95.25" thickBot="1" x14ac:dyDescent="0.3">
      <c r="A7" s="18" t="s">
        <v>1</v>
      </c>
      <c r="B7" s="18" t="s">
        <v>18</v>
      </c>
      <c r="C7" s="18" t="s">
        <v>19</v>
      </c>
      <c r="D7" s="18" t="s">
        <v>83</v>
      </c>
      <c r="E7" s="18" t="s">
        <v>20</v>
      </c>
      <c r="F7" s="18" t="s">
        <v>131</v>
      </c>
      <c r="G7" s="18" t="s">
        <v>21</v>
      </c>
      <c r="H7" s="18" t="s">
        <v>6</v>
      </c>
    </row>
    <row r="8" spans="1:9" s="8" customFormat="1" ht="17.25" customHeight="1" x14ac:dyDescent="0.25">
      <c r="A8" s="35">
        <v>1</v>
      </c>
      <c r="B8" s="33" t="s">
        <v>44</v>
      </c>
      <c r="C8" s="52">
        <v>1</v>
      </c>
      <c r="D8" s="119"/>
      <c r="E8" s="35">
        <v>140000</v>
      </c>
      <c r="F8" s="35"/>
      <c r="G8" s="41">
        <v>8000</v>
      </c>
      <c r="H8" s="41">
        <f t="shared" ref="H8:H21" si="0">E8+G8</f>
        <v>148000</v>
      </c>
    </row>
    <row r="9" spans="1:9" s="8" customFormat="1" ht="17.25" customHeight="1" x14ac:dyDescent="0.25">
      <c r="A9" s="35">
        <v>2</v>
      </c>
      <c r="B9" s="40" t="s">
        <v>9</v>
      </c>
      <c r="C9" s="156">
        <v>0.5</v>
      </c>
      <c r="D9" s="42"/>
      <c r="E9" s="35">
        <v>47850</v>
      </c>
      <c r="F9" s="35"/>
      <c r="G9" s="33">
        <v>0</v>
      </c>
      <c r="H9" s="41">
        <f t="shared" si="0"/>
        <v>47850</v>
      </c>
    </row>
    <row r="10" spans="1:9" s="8" customFormat="1" ht="17.25" customHeight="1" x14ac:dyDescent="0.25">
      <c r="A10" s="35">
        <v>3</v>
      </c>
      <c r="B10" s="40" t="s">
        <v>9</v>
      </c>
      <c r="C10" s="156">
        <v>0.5</v>
      </c>
      <c r="D10" s="42"/>
      <c r="E10" s="35">
        <v>52000</v>
      </c>
      <c r="F10" s="35"/>
      <c r="G10" s="33">
        <v>0</v>
      </c>
      <c r="H10" s="41">
        <f t="shared" si="0"/>
        <v>52000</v>
      </c>
    </row>
    <row r="11" spans="1:9" s="8" customFormat="1" ht="17.25" customHeight="1" x14ac:dyDescent="0.25">
      <c r="A11" s="35">
        <v>4</v>
      </c>
      <c r="B11" s="40" t="s">
        <v>51</v>
      </c>
      <c r="C11" s="156">
        <v>0.5</v>
      </c>
      <c r="D11" s="42"/>
      <c r="E11" s="35">
        <v>52000</v>
      </c>
      <c r="F11" s="35"/>
      <c r="G11" s="33">
        <v>0</v>
      </c>
      <c r="H11" s="41">
        <f t="shared" si="0"/>
        <v>52000</v>
      </c>
    </row>
    <row r="12" spans="1:9" s="8" customFormat="1" ht="17.25" customHeight="1" x14ac:dyDescent="0.25">
      <c r="A12" s="35">
        <v>5</v>
      </c>
      <c r="B12" s="40" t="s">
        <v>45</v>
      </c>
      <c r="C12" s="156">
        <v>1</v>
      </c>
      <c r="D12" s="42"/>
      <c r="E12" s="35">
        <v>95700</v>
      </c>
      <c r="F12" s="35"/>
      <c r="G12" s="33">
        <v>8000</v>
      </c>
      <c r="H12" s="41">
        <f t="shared" si="0"/>
        <v>103700</v>
      </c>
    </row>
    <row r="13" spans="1:9" s="8" customFormat="1" ht="17.25" customHeight="1" x14ac:dyDescent="0.25">
      <c r="A13" s="35">
        <v>6</v>
      </c>
      <c r="B13" s="40" t="s">
        <v>47</v>
      </c>
      <c r="C13" s="156">
        <v>1</v>
      </c>
      <c r="D13" s="42"/>
      <c r="E13" s="35">
        <v>95700</v>
      </c>
      <c r="F13" s="35"/>
      <c r="G13" s="33">
        <v>8000</v>
      </c>
      <c r="H13" s="41">
        <f t="shared" si="0"/>
        <v>103700</v>
      </c>
    </row>
    <row r="14" spans="1:9" s="8" customFormat="1" ht="17.25" customHeight="1" x14ac:dyDescent="0.25">
      <c r="A14" s="35">
        <v>7</v>
      </c>
      <c r="B14" s="40" t="s">
        <v>46</v>
      </c>
      <c r="C14" s="156">
        <v>0.75</v>
      </c>
      <c r="D14" s="42"/>
      <c r="E14" s="35">
        <v>71800</v>
      </c>
      <c r="F14" s="35"/>
      <c r="G14" s="33">
        <v>6000</v>
      </c>
      <c r="H14" s="41">
        <f t="shared" si="0"/>
        <v>77800</v>
      </c>
    </row>
    <row r="15" spans="1:9" s="8" customFormat="1" ht="17.25" customHeight="1" x14ac:dyDescent="0.25">
      <c r="A15" s="35">
        <v>8</v>
      </c>
      <c r="B15" s="40" t="s">
        <v>52</v>
      </c>
      <c r="C15" s="156">
        <v>1</v>
      </c>
      <c r="D15" s="42"/>
      <c r="E15" s="35">
        <v>104000</v>
      </c>
      <c r="F15" s="35"/>
      <c r="G15" s="33">
        <v>8000</v>
      </c>
      <c r="H15" s="41">
        <f t="shared" si="0"/>
        <v>112000</v>
      </c>
    </row>
    <row r="16" spans="1:9" s="8" customFormat="1" ht="17.25" customHeight="1" x14ac:dyDescent="0.25">
      <c r="A16" s="35">
        <v>9</v>
      </c>
      <c r="B16" s="40" t="s">
        <v>31</v>
      </c>
      <c r="C16" s="156">
        <v>1</v>
      </c>
      <c r="D16" s="42"/>
      <c r="E16" s="35">
        <v>104000</v>
      </c>
      <c r="F16" s="35"/>
      <c r="G16" s="33">
        <v>8000</v>
      </c>
      <c r="H16" s="41">
        <f t="shared" si="0"/>
        <v>112000</v>
      </c>
    </row>
    <row r="17" spans="1:12" s="8" customFormat="1" ht="17.25" customHeight="1" x14ac:dyDescent="0.25">
      <c r="A17" s="35">
        <v>10</v>
      </c>
      <c r="B17" s="40" t="s">
        <v>15</v>
      </c>
      <c r="C17" s="156">
        <v>1</v>
      </c>
      <c r="D17" s="42"/>
      <c r="E17" s="35">
        <v>95700</v>
      </c>
      <c r="F17" s="35"/>
      <c r="G17" s="33">
        <v>8000</v>
      </c>
      <c r="H17" s="41">
        <f t="shared" si="0"/>
        <v>103700</v>
      </c>
    </row>
    <row r="18" spans="1:12" s="8" customFormat="1" ht="17.25" customHeight="1" x14ac:dyDescent="0.25">
      <c r="A18" s="35">
        <v>11</v>
      </c>
      <c r="B18" s="33" t="s">
        <v>48</v>
      </c>
      <c r="C18" s="24">
        <v>0.5</v>
      </c>
      <c r="D18" s="35"/>
      <c r="E18" s="35">
        <v>52000</v>
      </c>
      <c r="F18" s="35"/>
      <c r="G18" s="33">
        <v>4000</v>
      </c>
      <c r="H18" s="41">
        <f t="shared" si="0"/>
        <v>56000</v>
      </c>
    </row>
    <row r="19" spans="1:12" s="8" customFormat="1" ht="17.25" customHeight="1" x14ac:dyDescent="0.25">
      <c r="A19" s="35">
        <v>12</v>
      </c>
      <c r="B19" s="40" t="s">
        <v>14</v>
      </c>
      <c r="C19" s="52">
        <v>0.5</v>
      </c>
      <c r="D19" s="35"/>
      <c r="E19" s="35">
        <v>52000</v>
      </c>
      <c r="F19" s="35"/>
      <c r="G19" s="33">
        <v>4000</v>
      </c>
      <c r="H19" s="41">
        <f t="shared" si="0"/>
        <v>56000</v>
      </c>
    </row>
    <row r="20" spans="1:12" s="8" customFormat="1" ht="17.25" customHeight="1" x14ac:dyDescent="0.25">
      <c r="A20" s="35">
        <v>13</v>
      </c>
      <c r="B20" s="40" t="s">
        <v>14</v>
      </c>
      <c r="C20" s="52">
        <v>0.5</v>
      </c>
      <c r="D20" s="35"/>
      <c r="E20" s="35">
        <v>52000</v>
      </c>
      <c r="F20" s="35"/>
      <c r="G20" s="33">
        <v>4000</v>
      </c>
      <c r="H20" s="41">
        <f t="shared" si="0"/>
        <v>56000</v>
      </c>
    </row>
    <row r="21" spans="1:12" s="8" customFormat="1" ht="17.25" customHeight="1" x14ac:dyDescent="0.25">
      <c r="A21" s="35">
        <v>14</v>
      </c>
      <c r="B21" s="40" t="s">
        <v>53</v>
      </c>
      <c r="C21" s="24">
        <v>0.5</v>
      </c>
      <c r="D21" s="35"/>
      <c r="E21" s="35">
        <v>52000</v>
      </c>
      <c r="F21" s="35"/>
      <c r="G21" s="33">
        <v>4000</v>
      </c>
      <c r="H21" s="41">
        <f t="shared" si="0"/>
        <v>56000</v>
      </c>
    </row>
    <row r="22" spans="1:12" s="8" customFormat="1" ht="17.25" customHeight="1" x14ac:dyDescent="0.25">
      <c r="A22" s="95">
        <v>15</v>
      </c>
      <c r="B22" s="65" t="s">
        <v>53</v>
      </c>
      <c r="C22" s="25">
        <v>0.5</v>
      </c>
      <c r="D22" s="95"/>
      <c r="E22" s="95">
        <v>52000</v>
      </c>
      <c r="F22" s="95"/>
      <c r="G22" s="94">
        <v>4000</v>
      </c>
      <c r="H22" s="111">
        <f>E22+G22</f>
        <v>56000</v>
      </c>
    </row>
    <row r="23" spans="1:12" s="8" customFormat="1" ht="17.25" customHeight="1" thickBot="1" x14ac:dyDescent="0.3">
      <c r="A23" s="28">
        <v>16</v>
      </c>
      <c r="B23" s="177" t="s">
        <v>36</v>
      </c>
      <c r="C23" s="164">
        <v>1</v>
      </c>
      <c r="D23" s="28"/>
      <c r="E23" s="28">
        <v>104000</v>
      </c>
      <c r="F23" s="28"/>
      <c r="G23" s="26">
        <v>8000</v>
      </c>
      <c r="H23" s="178">
        <f>E23+G23</f>
        <v>112000</v>
      </c>
    </row>
    <row r="24" spans="1:12" s="8" customFormat="1" ht="21" customHeight="1" thickBot="1" x14ac:dyDescent="0.3">
      <c r="A24" s="112"/>
      <c r="B24" s="113" t="s">
        <v>85</v>
      </c>
      <c r="C24" s="114">
        <f>SUM(C8:C23)</f>
        <v>11.75</v>
      </c>
      <c r="D24" s="114"/>
      <c r="E24" s="114">
        <f>SUM(E8:E23)</f>
        <v>1222750</v>
      </c>
      <c r="F24" s="114"/>
      <c r="G24" s="155">
        <f>SUM(G8:G23)</f>
        <v>82000</v>
      </c>
      <c r="H24" s="117">
        <f>SUM(H8:H23)</f>
        <v>1304750</v>
      </c>
      <c r="I24" s="26"/>
    </row>
    <row r="25" spans="1:12" s="8" customFormat="1" ht="15.75" customHeight="1" thickBot="1" x14ac:dyDescent="0.3">
      <c r="A25" s="116"/>
      <c r="B25" s="122"/>
      <c r="C25" s="120"/>
      <c r="D25" s="120"/>
      <c r="E25" s="120"/>
      <c r="F25" s="120"/>
      <c r="G25" s="120"/>
      <c r="H25" s="121"/>
      <c r="I25" s="53"/>
    </row>
    <row r="26" spans="1:12" s="8" customFormat="1" ht="16.5" customHeight="1" thickBot="1" x14ac:dyDescent="0.3">
      <c r="A26" s="112"/>
      <c r="B26" s="227" t="s">
        <v>49</v>
      </c>
      <c r="C26" s="224"/>
      <c r="D26" s="225">
        <v>430</v>
      </c>
      <c r="E26" s="225">
        <v>1951770</v>
      </c>
      <c r="F26" s="225">
        <v>4539</v>
      </c>
      <c r="G26" s="225">
        <v>117120</v>
      </c>
      <c r="H26" s="226">
        <f>E26+G26</f>
        <v>2068890</v>
      </c>
      <c r="I26" s="14"/>
      <c r="L26" s="124" t="s">
        <v>66</v>
      </c>
    </row>
    <row r="27" spans="1:12" s="8" customFormat="1" ht="20.25" customHeight="1" thickBot="1" x14ac:dyDescent="0.3">
      <c r="A27" s="112"/>
      <c r="B27" s="110" t="s">
        <v>86</v>
      </c>
      <c r="C27" s="123"/>
      <c r="D27" s="109"/>
      <c r="E27" s="109">
        <f>E26+E24</f>
        <v>3174520</v>
      </c>
      <c r="F27" s="109">
        <v>4539</v>
      </c>
      <c r="G27" s="109">
        <f>G26+G24</f>
        <v>199120</v>
      </c>
      <c r="H27" s="110">
        <f>H26+H24</f>
        <v>3373640</v>
      </c>
      <c r="I27" s="26"/>
    </row>
    <row r="28" spans="1:12" s="13" customFormat="1" ht="24" customHeight="1" x14ac:dyDescent="0.25">
      <c r="A28" s="246" t="s">
        <v>191</v>
      </c>
      <c r="B28" s="246"/>
      <c r="C28" s="246"/>
      <c r="D28" s="246"/>
      <c r="E28" s="246"/>
      <c r="F28" s="246"/>
      <c r="G28" s="246"/>
      <c r="H28" s="80"/>
    </row>
    <row r="29" spans="1:12" s="14" customFormat="1" x14ac:dyDescent="0.25">
      <c r="A29" s="73"/>
      <c r="B29" s="73" t="s">
        <v>93</v>
      </c>
    </row>
    <row r="30" spans="1:12" s="13" customFormat="1" ht="21" customHeight="1" x14ac:dyDescent="0.25">
      <c r="A30" s="80" t="s">
        <v>23</v>
      </c>
      <c r="B30" s="80"/>
      <c r="C30" s="80"/>
      <c r="D30" s="80"/>
      <c r="E30" s="80"/>
      <c r="F30" s="80"/>
      <c r="G30" s="80"/>
      <c r="H30" s="80"/>
    </row>
    <row r="31" spans="1:12" s="13" customFormat="1" ht="17.25" customHeight="1" x14ac:dyDescent="0.25">
      <c r="A31" s="61"/>
      <c r="B31" s="73" t="s">
        <v>94</v>
      </c>
    </row>
    <row r="32" spans="1:12" customFormat="1" x14ac:dyDescent="0.25">
      <c r="A32" s="17"/>
      <c r="B32" s="17"/>
      <c r="C32" s="17"/>
      <c r="D32" s="17"/>
      <c r="E32" s="260"/>
      <c r="F32" s="260"/>
      <c r="G32" s="260"/>
      <c r="H32" s="260"/>
    </row>
    <row r="33" spans="5:13" x14ac:dyDescent="0.25">
      <c r="E33" s="5"/>
      <c r="F33" s="5"/>
      <c r="G33" s="5"/>
      <c r="H33" s="5"/>
    </row>
    <row r="34" spans="5:13" x14ac:dyDescent="0.25">
      <c r="E34" s="5"/>
      <c r="F34" s="5"/>
      <c r="G34" s="5"/>
      <c r="H34" s="5"/>
    </row>
    <row r="38" spans="5:13" x14ac:dyDescent="0.25">
      <c r="M38" s="7" t="s">
        <v>66</v>
      </c>
    </row>
  </sheetData>
  <mergeCells count="7">
    <mergeCell ref="E32:H32"/>
    <mergeCell ref="A28:G28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7" customWidth="1"/>
    <col min="2" max="2" width="20" style="17" customWidth="1"/>
    <col min="3" max="4" width="10" style="20" customWidth="1"/>
    <col min="5" max="5" width="13.140625" style="17" customWidth="1"/>
    <col min="6" max="6" width="17.7109375" style="17" customWidth="1"/>
    <col min="7" max="7" width="16.5703125" style="17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6"/>
      <c r="B1" s="46"/>
      <c r="C1" s="54" t="s">
        <v>59</v>
      </c>
      <c r="D1" s="54"/>
      <c r="E1" s="17"/>
      <c r="F1" s="247" t="s">
        <v>62</v>
      </c>
      <c r="G1" s="247"/>
      <c r="H1" s="247"/>
      <c r="I1" s="247"/>
    </row>
    <row r="2" spans="1:10" s="30" customFormat="1" ht="18.75" customHeight="1" x14ac:dyDescent="0.3">
      <c r="A2" s="32"/>
      <c r="B2" s="14"/>
      <c r="C2" s="71"/>
      <c r="D2" s="71"/>
      <c r="E2" s="266" t="s">
        <v>92</v>
      </c>
      <c r="F2" s="266"/>
      <c r="G2" s="266"/>
      <c r="H2" s="266"/>
      <c r="I2" s="266"/>
    </row>
    <row r="3" spans="1:10" s="30" customFormat="1" ht="17.25" customHeight="1" x14ac:dyDescent="0.3">
      <c r="A3" s="72"/>
      <c r="B3" s="73"/>
      <c r="C3" s="12"/>
      <c r="D3" s="12"/>
      <c r="E3" s="61"/>
      <c r="F3" s="249" t="s">
        <v>240</v>
      </c>
      <c r="G3" s="249"/>
      <c r="H3" s="249"/>
      <c r="I3" s="249"/>
    </row>
    <row r="4" spans="1:10" customFormat="1" ht="18" x14ac:dyDescent="0.25">
      <c r="A4" s="267" t="s">
        <v>0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0" s="8" customFormat="1" x14ac:dyDescent="0.25">
      <c r="A5" s="278" t="s">
        <v>229</v>
      </c>
      <c r="B5" s="278"/>
      <c r="C5" s="278"/>
      <c r="D5" s="278"/>
      <c r="E5" s="278"/>
      <c r="F5" s="278"/>
      <c r="G5" s="278"/>
      <c r="H5" s="81"/>
      <c r="I5" s="81"/>
    </row>
    <row r="6" spans="1:10" s="8" customFormat="1" ht="3.75" customHeight="1" thickBot="1" x14ac:dyDescent="0.3">
      <c r="A6" s="26"/>
      <c r="B6" s="26"/>
      <c r="C6" s="28"/>
      <c r="D6" s="28"/>
      <c r="E6" s="26"/>
      <c r="F6" s="26"/>
      <c r="G6" s="26"/>
    </row>
    <row r="7" spans="1:10" s="6" customFormat="1" ht="145.9" customHeight="1" thickBot="1" x14ac:dyDescent="0.3">
      <c r="A7" s="18" t="s">
        <v>1</v>
      </c>
      <c r="B7" s="18" t="s">
        <v>18</v>
      </c>
      <c r="C7" s="18" t="s">
        <v>19</v>
      </c>
      <c r="D7" s="18" t="s">
        <v>20</v>
      </c>
      <c r="E7" s="18" t="s">
        <v>173</v>
      </c>
      <c r="F7" s="18" t="s">
        <v>21</v>
      </c>
      <c r="G7" s="69" t="s">
        <v>89</v>
      </c>
      <c r="H7" s="74" t="s">
        <v>90</v>
      </c>
      <c r="I7" s="74" t="s">
        <v>91</v>
      </c>
    </row>
    <row r="8" spans="1:10" s="8" customFormat="1" x14ac:dyDescent="0.25">
      <c r="A8" s="27">
        <v>1</v>
      </c>
      <c r="B8" s="19" t="s">
        <v>24</v>
      </c>
      <c r="C8" s="37">
        <v>1</v>
      </c>
      <c r="D8" s="37">
        <v>100000</v>
      </c>
      <c r="E8" s="19">
        <v>100000</v>
      </c>
      <c r="F8" s="19">
        <v>8000</v>
      </c>
      <c r="G8" s="70">
        <f>+F8+E8</f>
        <v>108000</v>
      </c>
      <c r="H8" s="75">
        <f>G8*2/3</f>
        <v>72000</v>
      </c>
      <c r="I8" s="35">
        <f>H8</f>
        <v>72000</v>
      </c>
    </row>
    <row r="9" spans="1:10" s="8" customFormat="1" x14ac:dyDescent="0.25">
      <c r="A9" s="27">
        <v>2</v>
      </c>
      <c r="B9" s="19" t="s">
        <v>29</v>
      </c>
      <c r="C9" s="37">
        <v>0.5</v>
      </c>
      <c r="D9" s="37">
        <v>104000</v>
      </c>
      <c r="E9" s="19">
        <f t="shared" ref="E9" si="0">D9*C9</f>
        <v>52000</v>
      </c>
      <c r="F9" s="19">
        <v>4000</v>
      </c>
      <c r="G9" s="70">
        <f t="shared" ref="G9:G10" si="1">+F9+E9</f>
        <v>56000</v>
      </c>
      <c r="H9" s="76"/>
      <c r="I9" s="35">
        <f>G9</f>
        <v>56000</v>
      </c>
    </row>
    <row r="10" spans="1:10" s="8" customFormat="1" x14ac:dyDescent="0.25">
      <c r="A10" s="27">
        <v>3</v>
      </c>
      <c r="B10" s="19" t="s">
        <v>29</v>
      </c>
      <c r="C10" s="38">
        <v>0.5</v>
      </c>
      <c r="D10" s="38">
        <v>95700</v>
      </c>
      <c r="E10" s="19">
        <f>D10/2</f>
        <v>47850</v>
      </c>
      <c r="F10" s="33">
        <v>4000</v>
      </c>
      <c r="G10" s="70">
        <f t="shared" si="1"/>
        <v>51850</v>
      </c>
      <c r="H10" s="76"/>
      <c r="I10" s="84">
        <f>G10</f>
        <v>51850</v>
      </c>
    </row>
    <row r="11" spans="1:10" s="8" customFormat="1" x14ac:dyDescent="0.25">
      <c r="A11" s="277" t="s">
        <v>16</v>
      </c>
      <c r="B11" s="277"/>
      <c r="C11" s="228">
        <f t="shared" ref="C11:I11" si="2">SUM(C8:C10)</f>
        <v>2</v>
      </c>
      <c r="D11" s="22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7">
        <f t="shared" si="2"/>
        <v>179850</v>
      </c>
    </row>
    <row r="12" spans="1:10" s="13" customFormat="1" ht="27.75" customHeight="1" x14ac:dyDescent="0.25">
      <c r="A12" s="246" t="s">
        <v>190</v>
      </c>
      <c r="B12" s="246"/>
      <c r="C12" s="246"/>
      <c r="D12" s="246"/>
      <c r="E12" s="246"/>
      <c r="F12" s="246"/>
      <c r="G12" s="246"/>
      <c r="H12" s="80"/>
      <c r="I12" s="80"/>
    </row>
    <row r="13" spans="1:10" s="14" customFormat="1" x14ac:dyDescent="0.25">
      <c r="A13" s="73"/>
      <c r="B13" s="73" t="s">
        <v>93</v>
      </c>
    </row>
    <row r="14" spans="1:10" s="13" customFormat="1" ht="21" customHeight="1" x14ac:dyDescent="0.25">
      <c r="A14" s="80" t="s">
        <v>23</v>
      </c>
      <c r="B14" s="80"/>
      <c r="C14" s="80"/>
      <c r="D14" s="80"/>
      <c r="E14" s="80"/>
      <c r="F14" s="80"/>
      <c r="G14" s="80"/>
      <c r="H14" s="80"/>
      <c r="I14" s="80"/>
    </row>
    <row r="15" spans="1:10" s="13" customFormat="1" ht="17.25" customHeight="1" x14ac:dyDescent="0.25">
      <c r="A15" s="61"/>
      <c r="B15" s="73" t="s">
        <v>94</v>
      </c>
    </row>
    <row r="16" spans="1:10" customFormat="1" x14ac:dyDescent="0.25">
      <c r="A16" s="17"/>
      <c r="B16" s="17"/>
      <c r="C16" s="17"/>
      <c r="D16" s="17"/>
      <c r="E16" s="17"/>
      <c r="F16" s="17"/>
      <c r="G16" s="17"/>
    </row>
    <row r="17" spans="1:9" x14ac:dyDescent="0.25">
      <c r="A17" s="7"/>
      <c r="B17" s="7"/>
      <c r="C17" s="7"/>
      <c r="D17" s="7"/>
      <c r="E17" s="7"/>
      <c r="F17" s="276"/>
      <c r="G17" s="276"/>
      <c r="H17" s="276"/>
      <c r="I17" s="276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265"/>
      <c r="B1" s="265"/>
      <c r="C1" s="13"/>
      <c r="D1" s="13"/>
      <c r="E1" s="280" t="s">
        <v>62</v>
      </c>
      <c r="F1" s="280"/>
      <c r="G1" s="280"/>
      <c r="H1" s="97"/>
    </row>
    <row r="2" spans="1:9" s="30" customFormat="1" ht="18.75" customHeight="1" x14ac:dyDescent="0.3">
      <c r="A2" s="85"/>
      <c r="B2" s="284"/>
      <c r="C2" s="284"/>
      <c r="D2" s="173"/>
      <c r="E2" s="285" t="s">
        <v>106</v>
      </c>
      <c r="F2" s="285"/>
      <c r="G2" s="285"/>
      <c r="H2" s="96"/>
    </row>
    <row r="3" spans="1:9" s="30" customFormat="1" ht="18.75" x14ac:dyDescent="0.3">
      <c r="A3" s="44"/>
      <c r="C3" s="87"/>
      <c r="D3" s="87"/>
      <c r="E3" s="281" t="s">
        <v>240</v>
      </c>
      <c r="F3" s="281"/>
      <c r="G3" s="281"/>
      <c r="H3" s="45"/>
      <c r="I3" s="45"/>
    </row>
    <row r="4" spans="1:9" ht="20.25" x14ac:dyDescent="0.25">
      <c r="A4" s="282" t="s">
        <v>54</v>
      </c>
      <c r="B4" s="282"/>
      <c r="C4" s="282"/>
      <c r="D4" s="282"/>
      <c r="E4" s="282"/>
      <c r="F4" s="282"/>
      <c r="G4" s="282"/>
    </row>
    <row r="5" spans="1:9" x14ac:dyDescent="0.25">
      <c r="A5" s="283" t="s">
        <v>130</v>
      </c>
      <c r="B5" s="283"/>
      <c r="C5" s="283"/>
      <c r="D5" s="283"/>
      <c r="E5" s="283"/>
      <c r="F5" s="283"/>
      <c r="G5" s="283"/>
    </row>
    <row r="6" spans="1:9" ht="16.5" thickBot="1" x14ac:dyDescent="0.3"/>
    <row r="7" spans="1:9" s="6" customFormat="1" ht="158.25" thickBot="1" x14ac:dyDescent="0.3">
      <c r="A7" s="18" t="s">
        <v>1</v>
      </c>
      <c r="B7" s="18" t="s">
        <v>18</v>
      </c>
      <c r="C7" s="18" t="s">
        <v>19</v>
      </c>
      <c r="D7" s="18" t="s">
        <v>20</v>
      </c>
      <c r="E7" s="18" t="s">
        <v>173</v>
      </c>
      <c r="F7" s="18" t="s">
        <v>21</v>
      </c>
      <c r="G7" s="18" t="s">
        <v>6</v>
      </c>
    </row>
    <row r="8" spans="1:9" x14ac:dyDescent="0.25">
      <c r="A8" s="35">
        <v>1</v>
      </c>
      <c r="B8" s="33" t="s">
        <v>44</v>
      </c>
      <c r="C8" s="35">
        <v>1</v>
      </c>
      <c r="D8" s="35">
        <v>127000</v>
      </c>
      <c r="E8" s="35">
        <f>D8*C8</f>
        <v>127000</v>
      </c>
      <c r="F8" s="33">
        <f>8000*C8</f>
        <v>8000</v>
      </c>
      <c r="G8" s="33">
        <f>E8+F8</f>
        <v>135000</v>
      </c>
    </row>
    <row r="9" spans="1:9" ht="31.5" x14ac:dyDescent="0.25">
      <c r="A9" s="35">
        <v>2</v>
      </c>
      <c r="B9" s="40" t="s">
        <v>105</v>
      </c>
      <c r="C9" s="35">
        <v>0.5</v>
      </c>
      <c r="D9" s="35">
        <v>104000</v>
      </c>
      <c r="E9" s="35">
        <f t="shared" ref="E9:E28" si="0">D9*C9</f>
        <v>52000</v>
      </c>
      <c r="F9" s="33">
        <f t="shared" ref="F9:F28" si="1">8000*C9</f>
        <v>4000</v>
      </c>
      <c r="G9" s="33">
        <f t="shared" ref="G9:G28" si="2">E9+F9</f>
        <v>56000</v>
      </c>
    </row>
    <row r="10" spans="1:9" ht="31.5" x14ac:dyDescent="0.25">
      <c r="A10" s="35">
        <v>3</v>
      </c>
      <c r="B10" s="40" t="s">
        <v>105</v>
      </c>
      <c r="C10" s="35">
        <v>0.5</v>
      </c>
      <c r="D10" s="35">
        <v>104000</v>
      </c>
      <c r="E10" s="35">
        <f t="shared" si="0"/>
        <v>52000</v>
      </c>
      <c r="F10" s="33">
        <f t="shared" si="1"/>
        <v>4000</v>
      </c>
      <c r="G10" s="33">
        <f t="shared" si="2"/>
        <v>56000</v>
      </c>
    </row>
    <row r="11" spans="1:9" ht="31.5" x14ac:dyDescent="0.25">
      <c r="A11" s="35">
        <v>4</v>
      </c>
      <c r="B11" s="40" t="s">
        <v>104</v>
      </c>
      <c r="C11" s="35">
        <v>0.5</v>
      </c>
      <c r="D11" s="35">
        <v>104000</v>
      </c>
      <c r="E11" s="35">
        <f t="shared" si="0"/>
        <v>52000</v>
      </c>
      <c r="F11" s="33">
        <f t="shared" si="1"/>
        <v>4000</v>
      </c>
      <c r="G11" s="33">
        <f t="shared" si="2"/>
        <v>56000</v>
      </c>
    </row>
    <row r="12" spans="1:9" ht="31.5" x14ac:dyDescent="0.25">
      <c r="A12" s="35">
        <v>5</v>
      </c>
      <c r="B12" s="40" t="s">
        <v>104</v>
      </c>
      <c r="C12" s="35">
        <v>0.5</v>
      </c>
      <c r="D12" s="35">
        <v>104000</v>
      </c>
      <c r="E12" s="35">
        <f t="shared" si="0"/>
        <v>52000</v>
      </c>
      <c r="F12" s="33">
        <f t="shared" si="1"/>
        <v>4000</v>
      </c>
      <c r="G12" s="33">
        <f t="shared" si="2"/>
        <v>56000</v>
      </c>
    </row>
    <row r="13" spans="1:9" ht="31.5" x14ac:dyDescent="0.25">
      <c r="A13" s="35">
        <v>6</v>
      </c>
      <c r="B13" s="40" t="s">
        <v>103</v>
      </c>
      <c r="C13" s="35">
        <v>0.5</v>
      </c>
      <c r="D13" s="35">
        <v>104000</v>
      </c>
      <c r="E13" s="35">
        <f t="shared" si="0"/>
        <v>52000</v>
      </c>
      <c r="F13" s="33">
        <f t="shared" si="1"/>
        <v>4000</v>
      </c>
      <c r="G13" s="33">
        <f t="shared" si="2"/>
        <v>56000</v>
      </c>
    </row>
    <row r="14" spans="1:9" ht="31.5" x14ac:dyDescent="0.25">
      <c r="A14" s="35">
        <v>7</v>
      </c>
      <c r="B14" s="40" t="s">
        <v>103</v>
      </c>
      <c r="C14" s="35">
        <v>0.5</v>
      </c>
      <c r="D14" s="35">
        <v>104000</v>
      </c>
      <c r="E14" s="35">
        <f t="shared" si="0"/>
        <v>52000</v>
      </c>
      <c r="F14" s="33">
        <f t="shared" si="1"/>
        <v>4000</v>
      </c>
      <c r="G14" s="33">
        <f t="shared" si="2"/>
        <v>56000</v>
      </c>
    </row>
    <row r="15" spans="1:9" ht="31.5" x14ac:dyDescent="0.25">
      <c r="A15" s="35">
        <v>8</v>
      </c>
      <c r="B15" s="40" t="s">
        <v>102</v>
      </c>
      <c r="C15" s="35">
        <v>0.5</v>
      </c>
      <c r="D15" s="35">
        <v>104000</v>
      </c>
      <c r="E15" s="35">
        <f t="shared" si="0"/>
        <v>52000</v>
      </c>
      <c r="F15" s="33">
        <f t="shared" si="1"/>
        <v>4000</v>
      </c>
      <c r="G15" s="33">
        <f t="shared" si="2"/>
        <v>56000</v>
      </c>
    </row>
    <row r="16" spans="1:9" ht="31.5" x14ac:dyDescent="0.25">
      <c r="A16" s="35">
        <v>9</v>
      </c>
      <c r="B16" s="40" t="s">
        <v>102</v>
      </c>
      <c r="C16" s="35">
        <v>0.5</v>
      </c>
      <c r="D16" s="35">
        <v>104000</v>
      </c>
      <c r="E16" s="35">
        <f t="shared" si="0"/>
        <v>52000</v>
      </c>
      <c r="F16" s="33">
        <f t="shared" si="1"/>
        <v>4000</v>
      </c>
      <c r="G16" s="33">
        <f t="shared" si="2"/>
        <v>56000</v>
      </c>
    </row>
    <row r="17" spans="1:7" x14ac:dyDescent="0.25">
      <c r="A17" s="35">
        <v>10</v>
      </c>
      <c r="B17" s="33" t="s">
        <v>101</v>
      </c>
      <c r="C17" s="35">
        <v>0.5</v>
      </c>
      <c r="D17" s="35">
        <v>104000</v>
      </c>
      <c r="E17" s="35">
        <f t="shared" si="0"/>
        <v>52000</v>
      </c>
      <c r="F17" s="33">
        <f t="shared" si="1"/>
        <v>4000</v>
      </c>
      <c r="G17" s="33">
        <f t="shared" si="2"/>
        <v>56000</v>
      </c>
    </row>
    <row r="18" spans="1:7" x14ac:dyDescent="0.25">
      <c r="A18" s="35">
        <v>11</v>
      </c>
      <c r="B18" s="33" t="s">
        <v>101</v>
      </c>
      <c r="C18" s="35">
        <v>0.5</v>
      </c>
      <c r="D18" s="35">
        <v>104000</v>
      </c>
      <c r="E18" s="35">
        <f t="shared" si="0"/>
        <v>52000</v>
      </c>
      <c r="F18" s="33">
        <f t="shared" si="1"/>
        <v>4000</v>
      </c>
      <c r="G18" s="33">
        <f t="shared" si="2"/>
        <v>56000</v>
      </c>
    </row>
    <row r="19" spans="1:7" x14ac:dyDescent="0.25">
      <c r="A19" s="35">
        <v>12</v>
      </c>
      <c r="B19" s="33" t="s">
        <v>100</v>
      </c>
      <c r="C19" s="35">
        <v>0.5</v>
      </c>
      <c r="D19" s="35">
        <v>104000</v>
      </c>
      <c r="E19" s="35">
        <f t="shared" si="0"/>
        <v>52000</v>
      </c>
      <c r="F19" s="33">
        <f t="shared" si="1"/>
        <v>4000</v>
      </c>
      <c r="G19" s="33">
        <f t="shared" si="2"/>
        <v>56000</v>
      </c>
    </row>
    <row r="20" spans="1:7" x14ac:dyDescent="0.25">
      <c r="A20" s="35">
        <v>13</v>
      </c>
      <c r="B20" s="33" t="s">
        <v>100</v>
      </c>
      <c r="C20" s="95">
        <v>0.5</v>
      </c>
      <c r="D20" s="35">
        <v>104000</v>
      </c>
      <c r="E20" s="35">
        <f t="shared" si="0"/>
        <v>52000</v>
      </c>
      <c r="F20" s="33">
        <f t="shared" si="1"/>
        <v>4000</v>
      </c>
      <c r="G20" s="33">
        <f t="shared" si="2"/>
        <v>56000</v>
      </c>
    </row>
    <row r="21" spans="1:7" x14ac:dyDescent="0.25">
      <c r="A21" s="35">
        <v>14</v>
      </c>
      <c r="B21" s="50" t="s">
        <v>15</v>
      </c>
      <c r="C21" s="95">
        <v>0.5</v>
      </c>
      <c r="D21" s="35">
        <v>104000</v>
      </c>
      <c r="E21" s="35">
        <f t="shared" si="0"/>
        <v>52000</v>
      </c>
      <c r="F21" s="33">
        <f t="shared" si="1"/>
        <v>4000</v>
      </c>
      <c r="G21" s="33">
        <f t="shared" si="2"/>
        <v>56000</v>
      </c>
    </row>
    <row r="22" spans="1:7" x14ac:dyDescent="0.25">
      <c r="A22" s="35">
        <v>15</v>
      </c>
      <c r="B22" s="33" t="s">
        <v>99</v>
      </c>
      <c r="C22" s="35">
        <v>0.5</v>
      </c>
      <c r="D22" s="35">
        <v>104000</v>
      </c>
      <c r="E22" s="35">
        <f t="shared" si="0"/>
        <v>52000</v>
      </c>
      <c r="F22" s="33">
        <f t="shared" si="1"/>
        <v>4000</v>
      </c>
      <c r="G22" s="33">
        <f t="shared" si="2"/>
        <v>56000</v>
      </c>
    </row>
    <row r="23" spans="1:7" x14ac:dyDescent="0.25">
      <c r="A23" s="35">
        <v>16</v>
      </c>
      <c r="B23" s="33" t="s">
        <v>98</v>
      </c>
      <c r="C23" s="35">
        <v>0.5</v>
      </c>
      <c r="D23" s="35">
        <v>104000</v>
      </c>
      <c r="E23" s="35">
        <f t="shared" si="0"/>
        <v>52000</v>
      </c>
      <c r="F23" s="33">
        <f t="shared" si="1"/>
        <v>4000</v>
      </c>
      <c r="G23" s="33">
        <f t="shared" si="2"/>
        <v>56000</v>
      </c>
    </row>
    <row r="24" spans="1:7" x14ac:dyDescent="0.25">
      <c r="A24" s="35">
        <v>17</v>
      </c>
      <c r="B24" s="33" t="s">
        <v>98</v>
      </c>
      <c r="C24" s="35">
        <v>0.5</v>
      </c>
      <c r="D24" s="35">
        <v>104000</v>
      </c>
      <c r="E24" s="35">
        <f t="shared" si="0"/>
        <v>52000</v>
      </c>
      <c r="F24" s="33">
        <f t="shared" si="1"/>
        <v>4000</v>
      </c>
      <c r="G24" s="33">
        <f t="shared" si="2"/>
        <v>56000</v>
      </c>
    </row>
    <row r="25" spans="1:7" x14ac:dyDescent="0.25">
      <c r="A25" s="35">
        <v>18</v>
      </c>
      <c r="B25" s="33" t="s">
        <v>116</v>
      </c>
      <c r="C25" s="35">
        <v>0.5</v>
      </c>
      <c r="D25" s="35">
        <v>104000</v>
      </c>
      <c r="E25" s="35">
        <f t="shared" si="0"/>
        <v>52000</v>
      </c>
      <c r="F25" s="33">
        <f t="shared" si="1"/>
        <v>4000</v>
      </c>
      <c r="G25" s="33">
        <f t="shared" si="2"/>
        <v>56000</v>
      </c>
    </row>
    <row r="26" spans="1:7" x14ac:dyDescent="0.25">
      <c r="A26" s="35">
        <v>19</v>
      </c>
      <c r="B26" s="33" t="s">
        <v>127</v>
      </c>
      <c r="C26" s="35">
        <v>0.5</v>
      </c>
      <c r="D26" s="35">
        <v>104000</v>
      </c>
      <c r="E26" s="35">
        <f t="shared" si="0"/>
        <v>52000</v>
      </c>
      <c r="F26" s="33">
        <f t="shared" si="1"/>
        <v>4000</v>
      </c>
      <c r="G26" s="33">
        <f t="shared" si="2"/>
        <v>56000</v>
      </c>
    </row>
    <row r="27" spans="1:7" x14ac:dyDescent="0.25">
      <c r="A27" s="35">
        <v>20</v>
      </c>
      <c r="B27" s="33" t="s">
        <v>128</v>
      </c>
      <c r="C27" s="35">
        <v>0.5</v>
      </c>
      <c r="D27" s="35">
        <v>104000</v>
      </c>
      <c r="E27" s="35">
        <f t="shared" si="0"/>
        <v>52000</v>
      </c>
      <c r="F27" s="33">
        <f t="shared" si="1"/>
        <v>4000</v>
      </c>
      <c r="G27" s="33">
        <f t="shared" si="2"/>
        <v>56000</v>
      </c>
    </row>
    <row r="28" spans="1:7" x14ac:dyDescent="0.25">
      <c r="A28" s="35">
        <v>21</v>
      </c>
      <c r="B28" s="33" t="s">
        <v>129</v>
      </c>
      <c r="C28" s="35">
        <v>0.5</v>
      </c>
      <c r="D28" s="35">
        <v>104000</v>
      </c>
      <c r="E28" s="35">
        <f t="shared" si="0"/>
        <v>52000</v>
      </c>
      <c r="F28" s="33">
        <f t="shared" si="1"/>
        <v>4000</v>
      </c>
      <c r="G28" s="33">
        <f t="shared" si="2"/>
        <v>56000</v>
      </c>
    </row>
    <row r="29" spans="1:7" s="21" customFormat="1" ht="21.75" customHeight="1" thickBot="1" x14ac:dyDescent="0.3">
      <c r="A29" s="286" t="s">
        <v>16</v>
      </c>
      <c r="B29" s="287"/>
      <c r="C29" s="229">
        <f>SUM(C8:C28)</f>
        <v>11</v>
      </c>
      <c r="D29" s="22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46" t="s">
        <v>192</v>
      </c>
      <c r="B30" s="246"/>
      <c r="C30" s="246"/>
      <c r="D30" s="246"/>
      <c r="E30" s="246"/>
      <c r="F30" s="246"/>
      <c r="G30" s="246"/>
    </row>
    <row r="31" spans="1:7" s="14" customFormat="1" x14ac:dyDescent="0.25">
      <c r="A31" s="73"/>
      <c r="B31" s="73" t="s">
        <v>93</v>
      </c>
    </row>
    <row r="32" spans="1:7" s="13" customFormat="1" x14ac:dyDescent="0.25">
      <c r="A32" s="80" t="s">
        <v>23</v>
      </c>
      <c r="B32" s="80"/>
      <c r="C32" s="80"/>
      <c r="D32" s="80"/>
      <c r="E32" s="80"/>
      <c r="F32" s="80"/>
      <c r="G32" s="80"/>
    </row>
    <row r="33" spans="1:7" s="13" customFormat="1" x14ac:dyDescent="0.25">
      <c r="A33" s="61"/>
      <c r="B33" s="73" t="s">
        <v>94</v>
      </c>
    </row>
    <row r="34" spans="1:7" customFormat="1" x14ac:dyDescent="0.25">
      <c r="A34" s="17"/>
      <c r="B34" s="17"/>
      <c r="C34" s="17"/>
      <c r="D34" s="17"/>
      <c r="E34" s="17"/>
      <c r="F34" s="17"/>
      <c r="G34" s="17"/>
    </row>
    <row r="35" spans="1:7" s="13" customFormat="1" x14ac:dyDescent="0.25">
      <c r="A35" s="61"/>
      <c r="B35" s="60"/>
      <c r="C35" s="279"/>
      <c r="D35" s="279"/>
      <c r="E35" s="279"/>
      <c r="F35" s="279"/>
      <c r="G35" s="279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265"/>
      <c r="B1" s="265"/>
      <c r="C1" s="280" t="s">
        <v>62</v>
      </c>
      <c r="D1" s="280"/>
      <c r="E1" s="280"/>
      <c r="F1" s="280"/>
      <c r="G1" s="280"/>
    </row>
    <row r="2" spans="1:10" s="30" customFormat="1" ht="18.75" customHeight="1" x14ac:dyDescent="0.3">
      <c r="A2" s="85"/>
      <c r="B2" s="86"/>
      <c r="C2" s="284" t="s">
        <v>95</v>
      </c>
      <c r="D2" s="284"/>
      <c r="E2" s="284"/>
      <c r="F2" s="284"/>
      <c r="G2" s="284"/>
    </row>
    <row r="3" spans="1:10" s="30" customFormat="1" ht="18.75" x14ac:dyDescent="0.3">
      <c r="A3" s="44"/>
      <c r="C3" s="87"/>
      <c r="D3" s="87"/>
      <c r="E3" s="281" t="s">
        <v>240</v>
      </c>
      <c r="F3" s="281"/>
      <c r="G3" s="281"/>
      <c r="H3" s="281"/>
      <c r="I3" s="281"/>
      <c r="J3" s="281"/>
    </row>
    <row r="4" spans="1:10" ht="20.25" x14ac:dyDescent="0.25">
      <c r="A4" s="282" t="s">
        <v>54</v>
      </c>
      <c r="B4" s="282"/>
      <c r="C4" s="282"/>
      <c r="D4" s="282"/>
      <c r="E4" s="282"/>
      <c r="F4" s="282"/>
      <c r="G4" s="282"/>
    </row>
    <row r="5" spans="1:10" x14ac:dyDescent="0.25">
      <c r="A5" s="283" t="s">
        <v>107</v>
      </c>
      <c r="B5" s="283"/>
      <c r="C5" s="283"/>
      <c r="D5" s="283"/>
      <c r="E5" s="283"/>
      <c r="F5" s="283"/>
      <c r="G5" s="283"/>
    </row>
    <row r="6" spans="1:10" ht="16.5" thickBot="1" x14ac:dyDescent="0.3"/>
    <row r="7" spans="1:10" s="6" customFormat="1" ht="142.5" thickBot="1" x14ac:dyDescent="0.3">
      <c r="A7" s="18" t="s">
        <v>1</v>
      </c>
      <c r="B7" s="18" t="s">
        <v>18</v>
      </c>
      <c r="C7" s="18" t="s">
        <v>19</v>
      </c>
      <c r="D7" s="18" t="s">
        <v>20</v>
      </c>
      <c r="E7" s="18" t="s">
        <v>168</v>
      </c>
      <c r="F7" s="18" t="s">
        <v>21</v>
      </c>
      <c r="G7" s="18" t="s">
        <v>6</v>
      </c>
    </row>
    <row r="8" spans="1:10" x14ac:dyDescent="0.25">
      <c r="A8" s="35">
        <v>1</v>
      </c>
      <c r="B8" s="33" t="s">
        <v>44</v>
      </c>
      <c r="C8" s="35">
        <v>1</v>
      </c>
      <c r="D8" s="35">
        <v>127000</v>
      </c>
      <c r="E8" s="35">
        <f>D8*C8</f>
        <v>127000</v>
      </c>
      <c r="F8" s="33">
        <f>8000*C8</f>
        <v>8000</v>
      </c>
      <c r="G8" s="33">
        <f>E8+F8</f>
        <v>135000</v>
      </c>
    </row>
    <row r="9" spans="1:10" ht="31.5" x14ac:dyDescent="0.25">
      <c r="A9" s="35">
        <v>2</v>
      </c>
      <c r="B9" s="40" t="s">
        <v>105</v>
      </c>
      <c r="C9" s="35">
        <v>0.5</v>
      </c>
      <c r="D9" s="35">
        <v>104000</v>
      </c>
      <c r="E9" s="35">
        <f t="shared" ref="E9:E22" si="0">D9*C9</f>
        <v>52000</v>
      </c>
      <c r="F9" s="33">
        <f t="shared" ref="F9:F22" si="1">8000*C9</f>
        <v>4000</v>
      </c>
      <c r="G9" s="33">
        <f t="shared" ref="G9:G22" si="2">E9+F9</f>
        <v>56000</v>
      </c>
    </row>
    <row r="10" spans="1:10" ht="31.5" x14ac:dyDescent="0.25">
      <c r="A10" s="35">
        <v>3</v>
      </c>
      <c r="B10" s="40" t="s">
        <v>105</v>
      </c>
      <c r="C10" s="35">
        <v>0.5</v>
      </c>
      <c r="D10" s="35">
        <v>104000</v>
      </c>
      <c r="E10" s="35">
        <f t="shared" si="0"/>
        <v>52000</v>
      </c>
      <c r="F10" s="33">
        <f t="shared" si="1"/>
        <v>4000</v>
      </c>
      <c r="G10" s="33">
        <f t="shared" si="2"/>
        <v>56000</v>
      </c>
    </row>
    <row r="11" spans="1:10" ht="31.5" x14ac:dyDescent="0.25">
      <c r="A11" s="35">
        <v>4</v>
      </c>
      <c r="B11" s="40" t="s">
        <v>104</v>
      </c>
      <c r="C11" s="35">
        <v>0.5</v>
      </c>
      <c r="D11" s="35">
        <v>104000</v>
      </c>
      <c r="E11" s="35">
        <f t="shared" si="0"/>
        <v>52000</v>
      </c>
      <c r="F11" s="33">
        <f t="shared" si="1"/>
        <v>4000</v>
      </c>
      <c r="G11" s="33">
        <f t="shared" si="2"/>
        <v>56000</v>
      </c>
    </row>
    <row r="12" spans="1:10" ht="31.5" x14ac:dyDescent="0.25">
      <c r="A12" s="35">
        <v>5</v>
      </c>
      <c r="B12" s="40" t="s">
        <v>104</v>
      </c>
      <c r="C12" s="35">
        <v>0.5</v>
      </c>
      <c r="D12" s="35">
        <v>104000</v>
      </c>
      <c r="E12" s="35">
        <f t="shared" si="0"/>
        <v>52000</v>
      </c>
      <c r="F12" s="33">
        <f t="shared" si="1"/>
        <v>4000</v>
      </c>
      <c r="G12" s="33">
        <f t="shared" si="2"/>
        <v>56000</v>
      </c>
    </row>
    <row r="13" spans="1:10" s="191" customFormat="1" ht="31.5" x14ac:dyDescent="0.25">
      <c r="A13" s="35">
        <v>6</v>
      </c>
      <c r="B13" s="190" t="s">
        <v>196</v>
      </c>
      <c r="C13" s="38">
        <v>1</v>
      </c>
      <c r="D13" s="38">
        <v>104000</v>
      </c>
      <c r="E13" s="35">
        <f t="shared" si="0"/>
        <v>104000</v>
      </c>
      <c r="F13" s="59">
        <f t="shared" si="1"/>
        <v>8000</v>
      </c>
      <c r="G13" s="59">
        <f t="shared" si="2"/>
        <v>112000</v>
      </c>
    </row>
    <row r="14" spans="1:10" s="191" customFormat="1" ht="31.5" x14ac:dyDescent="0.25">
      <c r="A14" s="38">
        <v>7</v>
      </c>
      <c r="B14" s="190" t="s">
        <v>215</v>
      </c>
      <c r="C14" s="38">
        <v>1</v>
      </c>
      <c r="D14" s="38">
        <v>104000</v>
      </c>
      <c r="E14" s="38">
        <f t="shared" si="0"/>
        <v>104000</v>
      </c>
      <c r="F14" s="59">
        <f t="shared" si="1"/>
        <v>8000</v>
      </c>
      <c r="G14" s="59">
        <f t="shared" si="2"/>
        <v>112000</v>
      </c>
    </row>
    <row r="15" spans="1:10" ht="47.25" x14ac:dyDescent="0.25">
      <c r="A15" s="35">
        <v>8</v>
      </c>
      <c r="B15" s="40" t="s">
        <v>103</v>
      </c>
      <c r="C15" s="35">
        <v>0.5</v>
      </c>
      <c r="D15" s="35">
        <v>104000</v>
      </c>
      <c r="E15" s="35">
        <f t="shared" si="0"/>
        <v>52000</v>
      </c>
      <c r="F15" s="33">
        <f t="shared" si="1"/>
        <v>4000</v>
      </c>
      <c r="G15" s="33">
        <f t="shared" si="2"/>
        <v>56000</v>
      </c>
    </row>
    <row r="16" spans="1:10" ht="31.5" x14ac:dyDescent="0.25">
      <c r="A16" s="35">
        <v>9</v>
      </c>
      <c r="B16" s="40" t="s">
        <v>102</v>
      </c>
      <c r="C16" s="35">
        <v>0.5</v>
      </c>
      <c r="D16" s="35">
        <v>104000</v>
      </c>
      <c r="E16" s="35">
        <f t="shared" si="0"/>
        <v>52000</v>
      </c>
      <c r="F16" s="33">
        <f t="shared" si="1"/>
        <v>4000</v>
      </c>
      <c r="G16" s="33">
        <f t="shared" si="2"/>
        <v>56000</v>
      </c>
    </row>
    <row r="17" spans="1:7" ht="31.5" x14ac:dyDescent="0.25">
      <c r="A17" s="35">
        <v>10</v>
      </c>
      <c r="B17" s="40" t="s">
        <v>102</v>
      </c>
      <c r="C17" s="35">
        <v>0.5</v>
      </c>
      <c r="D17" s="35">
        <v>104000</v>
      </c>
      <c r="E17" s="35">
        <f t="shared" si="0"/>
        <v>52000</v>
      </c>
      <c r="F17" s="33">
        <f t="shared" si="1"/>
        <v>4000</v>
      </c>
      <c r="G17" s="33">
        <f t="shared" si="2"/>
        <v>56000</v>
      </c>
    </row>
    <row r="18" spans="1:7" x14ac:dyDescent="0.25">
      <c r="A18" s="35">
        <v>11</v>
      </c>
      <c r="B18" s="33" t="s">
        <v>101</v>
      </c>
      <c r="C18" s="35">
        <v>0.5</v>
      </c>
      <c r="D18" s="35">
        <v>104000</v>
      </c>
      <c r="E18" s="35">
        <f t="shared" si="0"/>
        <v>52000</v>
      </c>
      <c r="F18" s="33">
        <f t="shared" si="1"/>
        <v>4000</v>
      </c>
      <c r="G18" s="33">
        <f t="shared" si="2"/>
        <v>56000</v>
      </c>
    </row>
    <row r="19" spans="1:7" x14ac:dyDescent="0.25">
      <c r="A19" s="35">
        <v>12</v>
      </c>
      <c r="B19" s="33" t="s">
        <v>101</v>
      </c>
      <c r="C19" s="35">
        <v>0.5</v>
      </c>
      <c r="D19" s="35">
        <v>104000</v>
      </c>
      <c r="E19" s="35">
        <f t="shared" si="0"/>
        <v>52000</v>
      </c>
      <c r="F19" s="33">
        <f t="shared" si="1"/>
        <v>4000</v>
      </c>
      <c r="G19" s="33">
        <f t="shared" si="2"/>
        <v>56000</v>
      </c>
    </row>
    <row r="20" spans="1:7" x14ac:dyDescent="0.25">
      <c r="A20" s="35">
        <v>13</v>
      </c>
      <c r="B20" s="33" t="s">
        <v>100</v>
      </c>
      <c r="C20" s="35">
        <v>0.5</v>
      </c>
      <c r="D20" s="35">
        <v>104000</v>
      </c>
      <c r="E20" s="35">
        <f t="shared" si="0"/>
        <v>52000</v>
      </c>
      <c r="F20" s="33">
        <f t="shared" si="1"/>
        <v>4000</v>
      </c>
      <c r="G20" s="33">
        <f t="shared" si="2"/>
        <v>56000</v>
      </c>
    </row>
    <row r="21" spans="1:7" x14ac:dyDescent="0.25">
      <c r="A21" s="35">
        <v>14</v>
      </c>
      <c r="B21" s="33" t="s">
        <v>100</v>
      </c>
      <c r="C21" s="35">
        <v>0.5</v>
      </c>
      <c r="D21" s="35">
        <v>104000</v>
      </c>
      <c r="E21" s="35">
        <f t="shared" si="0"/>
        <v>52000</v>
      </c>
      <c r="F21" s="33">
        <f t="shared" si="1"/>
        <v>4000</v>
      </c>
      <c r="G21" s="33">
        <f t="shared" si="2"/>
        <v>56000</v>
      </c>
    </row>
    <row r="22" spans="1:7" ht="16.5" thickBot="1" x14ac:dyDescent="0.3">
      <c r="A22" s="35">
        <v>15</v>
      </c>
      <c r="B22" s="50" t="s">
        <v>15</v>
      </c>
      <c r="C22" s="35">
        <v>1</v>
      </c>
      <c r="D22" s="35">
        <v>104000</v>
      </c>
      <c r="E22" s="35">
        <f t="shared" si="0"/>
        <v>104000</v>
      </c>
      <c r="F22" s="33">
        <f t="shared" si="1"/>
        <v>8000</v>
      </c>
      <c r="G22" s="33">
        <f t="shared" si="2"/>
        <v>112000</v>
      </c>
    </row>
    <row r="23" spans="1:7" s="21" customFormat="1" ht="33" customHeight="1" thickBot="1" x14ac:dyDescent="0.3">
      <c r="A23" s="288" t="s">
        <v>16</v>
      </c>
      <c r="B23" s="289"/>
      <c r="C23" s="93">
        <f>SUM(C8:C22)</f>
        <v>9.5</v>
      </c>
      <c r="D23" s="93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46" t="s">
        <v>193</v>
      </c>
      <c r="B24" s="246"/>
      <c r="C24" s="246"/>
      <c r="D24" s="246"/>
      <c r="E24" s="246"/>
      <c r="F24" s="246"/>
      <c r="G24" s="246"/>
    </row>
    <row r="25" spans="1:7" s="14" customFormat="1" x14ac:dyDescent="0.25">
      <c r="A25" s="73"/>
      <c r="B25" s="73" t="s">
        <v>93</v>
      </c>
    </row>
    <row r="26" spans="1:7" s="13" customFormat="1" x14ac:dyDescent="0.25">
      <c r="A26" s="80" t="s">
        <v>23</v>
      </c>
      <c r="B26" s="80"/>
      <c r="C26" s="80"/>
      <c r="D26" s="80"/>
      <c r="E26" s="80"/>
      <c r="F26" s="80"/>
      <c r="G26" s="80"/>
    </row>
    <row r="27" spans="1:7" s="13" customFormat="1" x14ac:dyDescent="0.25">
      <c r="A27" s="61"/>
      <c r="B27" s="73" t="s">
        <v>94</v>
      </c>
    </row>
    <row r="28" spans="1:7" customFormat="1" x14ac:dyDescent="0.25">
      <c r="A28" s="17"/>
      <c r="B28" s="17"/>
      <c r="C28" s="17"/>
      <c r="D28" s="17"/>
      <c r="E28" s="17"/>
      <c r="F28" s="17"/>
      <c r="G28" s="17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G3" sqref="G3:I3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292" t="s">
        <v>62</v>
      </c>
      <c r="H1" s="292"/>
      <c r="I1" s="292"/>
    </row>
    <row r="2" spans="1:9" x14ac:dyDescent="0.25">
      <c r="G2" s="292" t="s">
        <v>95</v>
      </c>
      <c r="H2" s="292"/>
      <c r="I2" s="292"/>
    </row>
    <row r="3" spans="1:9" x14ac:dyDescent="0.25">
      <c r="G3" s="281" t="s">
        <v>240</v>
      </c>
      <c r="H3" s="281"/>
      <c r="I3" s="281"/>
    </row>
    <row r="4" spans="1:9" ht="18" x14ac:dyDescent="0.25">
      <c r="A4" s="267" t="s">
        <v>0</v>
      </c>
      <c r="B4" s="267"/>
      <c r="C4" s="267"/>
      <c r="D4" s="267"/>
      <c r="E4" s="267"/>
      <c r="F4" s="267"/>
      <c r="G4" s="267"/>
      <c r="H4" s="267"/>
      <c r="I4" s="267"/>
    </row>
    <row r="5" spans="1:9" ht="16.5" thickBot="1" x14ac:dyDescent="0.3">
      <c r="A5" s="291" t="s">
        <v>58</v>
      </c>
      <c r="B5" s="291"/>
      <c r="C5" s="291"/>
      <c r="D5" s="291"/>
      <c r="E5" s="291"/>
      <c r="F5" s="291"/>
      <c r="G5" s="291"/>
      <c r="H5" s="291"/>
      <c r="I5" s="291"/>
    </row>
    <row r="6" spans="1:9" ht="126.75" thickBot="1" x14ac:dyDescent="0.3">
      <c r="A6" s="36" t="s">
        <v>1</v>
      </c>
      <c r="B6" s="18" t="s">
        <v>2</v>
      </c>
      <c r="C6" s="18" t="s">
        <v>3</v>
      </c>
      <c r="D6" s="18" t="s">
        <v>4</v>
      </c>
      <c r="E6" s="18" t="s">
        <v>88</v>
      </c>
      <c r="F6" s="18" t="s">
        <v>115</v>
      </c>
      <c r="G6" s="18" t="s">
        <v>111</v>
      </c>
      <c r="H6" s="18" t="s">
        <v>5</v>
      </c>
      <c r="I6" s="18" t="s">
        <v>6</v>
      </c>
    </row>
    <row r="7" spans="1:9" ht="19.5" customHeight="1" x14ac:dyDescent="0.25">
      <c r="A7" s="35">
        <v>1</v>
      </c>
      <c r="B7" s="33" t="s">
        <v>7</v>
      </c>
      <c r="C7" s="35">
        <v>1</v>
      </c>
      <c r="D7" s="39">
        <v>135000</v>
      </c>
      <c r="E7" s="39"/>
      <c r="F7" s="39"/>
      <c r="G7" s="39"/>
      <c r="H7" s="39">
        <v>8000</v>
      </c>
      <c r="I7" s="88">
        <f t="shared" ref="I7:I14" si="0">+H7+D7</f>
        <v>143000</v>
      </c>
    </row>
    <row r="8" spans="1:9" ht="19.5" customHeight="1" x14ac:dyDescent="0.25">
      <c r="A8" s="35">
        <v>2</v>
      </c>
      <c r="B8" s="33" t="s">
        <v>8</v>
      </c>
      <c r="C8" s="35">
        <v>1</v>
      </c>
      <c r="D8" s="39">
        <v>104000</v>
      </c>
      <c r="E8" s="39"/>
      <c r="F8" s="39"/>
      <c r="G8" s="39"/>
      <c r="H8" s="39">
        <v>8000</v>
      </c>
      <c r="I8" s="88">
        <f t="shared" si="0"/>
        <v>112000</v>
      </c>
    </row>
    <row r="9" spans="1:9" ht="19.5" customHeight="1" x14ac:dyDescent="0.25">
      <c r="A9" s="35">
        <v>3</v>
      </c>
      <c r="B9" s="40" t="s">
        <v>9</v>
      </c>
      <c r="C9" s="35">
        <v>1</v>
      </c>
      <c r="D9" s="89">
        <v>104000</v>
      </c>
      <c r="E9" s="89"/>
      <c r="F9" s="89"/>
      <c r="G9" s="89"/>
      <c r="H9" s="90">
        <v>8000</v>
      </c>
      <c r="I9" s="88">
        <f t="shared" si="0"/>
        <v>112000</v>
      </c>
    </row>
    <row r="10" spans="1:9" ht="19.5" customHeight="1" x14ac:dyDescent="0.25">
      <c r="A10" s="35">
        <v>4</v>
      </c>
      <c r="B10" s="33" t="s">
        <v>10</v>
      </c>
      <c r="C10" s="35">
        <v>1</v>
      </c>
      <c r="D10" s="90">
        <v>95700</v>
      </c>
      <c r="E10" s="90"/>
      <c r="F10" s="90"/>
      <c r="G10" s="90"/>
      <c r="H10" s="90">
        <v>8000</v>
      </c>
      <c r="I10" s="88">
        <f t="shared" si="0"/>
        <v>103700</v>
      </c>
    </row>
    <row r="11" spans="1:9" ht="19.5" customHeight="1" x14ac:dyDescent="0.25">
      <c r="A11" s="35">
        <v>5</v>
      </c>
      <c r="B11" s="33" t="s">
        <v>11</v>
      </c>
      <c r="C11" s="35">
        <v>1</v>
      </c>
      <c r="D11" s="90">
        <v>95700</v>
      </c>
      <c r="E11" s="90"/>
      <c r="F11" s="90"/>
      <c r="G11" s="90"/>
      <c r="H11" s="90">
        <v>8000</v>
      </c>
      <c r="I11" s="88">
        <f t="shared" si="0"/>
        <v>103700</v>
      </c>
    </row>
    <row r="12" spans="1:9" ht="19.5" customHeight="1" x14ac:dyDescent="0.25">
      <c r="A12" s="35">
        <v>6</v>
      </c>
      <c r="B12" s="33" t="s">
        <v>12</v>
      </c>
      <c r="C12" s="35">
        <v>1</v>
      </c>
      <c r="D12" s="90">
        <v>95700</v>
      </c>
      <c r="E12" s="90"/>
      <c r="F12" s="90"/>
      <c r="G12" s="90"/>
      <c r="H12" s="90">
        <v>8000</v>
      </c>
      <c r="I12" s="88">
        <f t="shared" si="0"/>
        <v>103700</v>
      </c>
    </row>
    <row r="13" spans="1:9" ht="19.5" customHeight="1" x14ac:dyDescent="0.25">
      <c r="A13" s="35">
        <v>7</v>
      </c>
      <c r="B13" s="33" t="s">
        <v>12</v>
      </c>
      <c r="C13" s="35">
        <v>1</v>
      </c>
      <c r="D13" s="89">
        <v>104000</v>
      </c>
      <c r="E13" s="89"/>
      <c r="F13" s="89"/>
      <c r="G13" s="89"/>
      <c r="H13" s="90">
        <v>8000</v>
      </c>
      <c r="I13" s="88">
        <f t="shared" si="0"/>
        <v>112000</v>
      </c>
    </row>
    <row r="14" spans="1:9" ht="19.5" customHeight="1" thickBot="1" x14ac:dyDescent="0.3">
      <c r="A14" s="95">
        <v>8</v>
      </c>
      <c r="B14" s="94" t="s">
        <v>15</v>
      </c>
      <c r="C14" s="95">
        <v>1</v>
      </c>
      <c r="D14" s="125">
        <v>95700</v>
      </c>
      <c r="E14" s="125"/>
      <c r="F14" s="125"/>
      <c r="G14" s="125"/>
      <c r="H14" s="125">
        <v>8000</v>
      </c>
      <c r="I14" s="126">
        <f t="shared" si="0"/>
        <v>103700</v>
      </c>
    </row>
    <row r="15" spans="1:9" s="8" customFormat="1" ht="23.25" customHeight="1" thickBot="1" x14ac:dyDescent="0.3">
      <c r="A15" s="112"/>
      <c r="B15" s="113" t="s">
        <v>85</v>
      </c>
      <c r="C15" s="114">
        <f>SUM(C7:C14)</f>
        <v>8</v>
      </c>
      <c r="D15" s="117">
        <f>SUM(D7:D14)</f>
        <v>829800</v>
      </c>
      <c r="E15" s="117"/>
      <c r="F15" s="117"/>
      <c r="G15" s="117"/>
      <c r="H15" s="117">
        <f>SUM(H7:H14)</f>
        <v>64000</v>
      </c>
      <c r="I15" s="117">
        <f>SUM(I7:I14)</f>
        <v>893800</v>
      </c>
    </row>
    <row r="16" spans="1:9" s="8" customFormat="1" ht="22.5" customHeight="1" thickBot="1" x14ac:dyDescent="0.3">
      <c r="A16" s="112">
        <v>7</v>
      </c>
      <c r="B16" s="110" t="s">
        <v>49</v>
      </c>
      <c r="C16" s="127"/>
      <c r="D16" s="117">
        <v>948569</v>
      </c>
      <c r="E16" s="128">
        <v>133</v>
      </c>
      <c r="F16" s="114">
        <v>6835.7</v>
      </c>
      <c r="G16" s="114">
        <v>50400</v>
      </c>
      <c r="H16" s="117">
        <v>64000</v>
      </c>
      <c r="I16" s="117">
        <f>D16+H16+G16</f>
        <v>1062969</v>
      </c>
    </row>
    <row r="17" spans="1:9" s="8" customFormat="1" ht="24" customHeight="1" thickBot="1" x14ac:dyDescent="0.3">
      <c r="A17" s="112"/>
      <c r="B17" s="129" t="s">
        <v>87</v>
      </c>
      <c r="C17" s="115"/>
      <c r="D17" s="117">
        <f>D16+D15</f>
        <v>1778369</v>
      </c>
      <c r="E17" s="117">
        <f t="shared" ref="E17:I17" si="1">E16+E15</f>
        <v>133</v>
      </c>
      <c r="F17" s="117">
        <f t="shared" si="1"/>
        <v>6835.7</v>
      </c>
      <c r="G17" s="117">
        <f t="shared" si="1"/>
        <v>50400</v>
      </c>
      <c r="H17" s="117">
        <f t="shared" si="1"/>
        <v>128000</v>
      </c>
      <c r="I17" s="117">
        <f t="shared" si="1"/>
        <v>1956769</v>
      </c>
    </row>
    <row r="18" spans="1:9" s="13" customFormat="1" ht="23.25" customHeight="1" x14ac:dyDescent="0.25">
      <c r="A18" s="246" t="s">
        <v>190</v>
      </c>
      <c r="B18" s="293"/>
      <c r="C18" s="246"/>
      <c r="D18" s="246"/>
      <c r="E18" s="246"/>
      <c r="F18" s="246"/>
      <c r="G18" s="80"/>
      <c r="H18" s="80"/>
      <c r="I18" s="80"/>
    </row>
    <row r="19" spans="1:9" s="14" customFormat="1" ht="15.75" x14ac:dyDescent="0.25">
      <c r="A19" s="73"/>
      <c r="B19" s="73" t="s">
        <v>93</v>
      </c>
    </row>
    <row r="20" spans="1:9" s="13" customFormat="1" ht="15.75" x14ac:dyDescent="0.25">
      <c r="A20" s="80" t="s">
        <v>23</v>
      </c>
      <c r="B20" s="80"/>
      <c r="C20" s="80"/>
      <c r="D20" s="80"/>
      <c r="E20" s="80"/>
      <c r="F20" s="80"/>
      <c r="G20" s="80"/>
      <c r="H20" s="80"/>
      <c r="I20" s="80"/>
    </row>
    <row r="21" spans="1:9" s="13" customFormat="1" ht="15.75" x14ac:dyDescent="0.25">
      <c r="A21" s="61"/>
      <c r="B21" s="73" t="s">
        <v>94</v>
      </c>
    </row>
    <row r="22" spans="1:9" ht="15.75" x14ac:dyDescent="0.25">
      <c r="A22" s="17"/>
      <c r="B22" s="17"/>
      <c r="C22" s="17"/>
      <c r="D22" s="17"/>
      <c r="E22" s="17"/>
      <c r="F22" s="17"/>
    </row>
    <row r="23" spans="1:9" x14ac:dyDescent="0.25">
      <c r="E23" s="290"/>
      <c r="F23" s="290"/>
      <c r="G23" s="290"/>
      <c r="H23" s="290"/>
      <c r="I23" s="290"/>
    </row>
    <row r="24" spans="1:9" ht="15.75" x14ac:dyDescent="0.25">
      <c r="A24" s="20"/>
      <c r="B24" s="20"/>
      <c r="C24" s="20"/>
      <c r="D24" s="20"/>
      <c r="E24" s="20"/>
      <c r="F24" s="20"/>
      <c r="G24" s="20"/>
    </row>
    <row r="25" spans="1:9" ht="15.75" x14ac:dyDescent="0.25">
      <c r="A25" s="20"/>
      <c r="B25" s="20"/>
      <c r="C25" s="20"/>
      <c r="D25" s="20"/>
      <c r="E25" s="20"/>
      <c r="F25" s="20"/>
      <c r="G25" s="20"/>
    </row>
    <row r="26" spans="1:9" ht="15.75" x14ac:dyDescent="0.25">
      <c r="A26" s="20"/>
      <c r="B26" s="20"/>
      <c r="C26" s="20"/>
      <c r="D26" s="20"/>
      <c r="E26" s="20"/>
      <c r="F26" s="20"/>
      <c r="G26" s="20"/>
    </row>
    <row r="27" spans="1:9" ht="15.75" x14ac:dyDescent="0.25">
      <c r="A27" s="20"/>
      <c r="B27" s="20"/>
      <c r="C27" s="20"/>
      <c r="D27" s="20"/>
      <c r="E27" s="20"/>
      <c r="F27" s="20"/>
      <c r="G27" s="20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60.710937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  <col min="9" max="9" width="9" bestFit="1" customWidth="1"/>
  </cols>
  <sheetData>
    <row r="1" spans="1:7" x14ac:dyDescent="0.25">
      <c r="E1" s="295" t="s">
        <v>62</v>
      </c>
      <c r="F1" s="295"/>
      <c r="G1" s="295"/>
    </row>
    <row r="2" spans="1:7" x14ac:dyDescent="0.25">
      <c r="E2" s="295" t="s">
        <v>92</v>
      </c>
      <c r="F2" s="295"/>
      <c r="G2" s="295"/>
    </row>
    <row r="3" spans="1:7" x14ac:dyDescent="0.25">
      <c r="E3" s="281" t="s">
        <v>240</v>
      </c>
      <c r="F3" s="281"/>
      <c r="G3" s="281"/>
    </row>
    <row r="4" spans="1:7" ht="15" x14ac:dyDescent="0.25">
      <c r="A4" s="296" t="s">
        <v>0</v>
      </c>
      <c r="B4" s="296"/>
      <c r="C4" s="296"/>
      <c r="D4" s="296"/>
      <c r="E4" s="296"/>
      <c r="F4" s="296"/>
      <c r="G4" s="296"/>
    </row>
    <row r="5" spans="1:7" ht="16.5" thickBot="1" x14ac:dyDescent="0.3">
      <c r="A5" s="297" t="s">
        <v>63</v>
      </c>
      <c r="B5" s="297"/>
      <c r="C5" s="297"/>
      <c r="D5" s="297"/>
      <c r="E5" s="297"/>
      <c r="F5" s="297"/>
      <c r="G5" s="297"/>
    </row>
    <row r="6" spans="1:7" ht="111" thickBot="1" x14ac:dyDescent="0.3">
      <c r="A6" s="202" t="s">
        <v>1</v>
      </c>
      <c r="B6" s="202" t="s">
        <v>18</v>
      </c>
      <c r="C6" s="202" t="s">
        <v>19</v>
      </c>
      <c r="D6" s="202" t="s">
        <v>209</v>
      </c>
      <c r="E6" s="202" t="s">
        <v>20</v>
      </c>
      <c r="F6" s="202" t="s">
        <v>5</v>
      </c>
      <c r="G6" s="202" t="s">
        <v>6</v>
      </c>
    </row>
    <row r="7" spans="1:7" ht="18.75" customHeight="1" x14ac:dyDescent="0.25">
      <c r="A7" s="195">
        <v>1</v>
      </c>
      <c r="B7" s="103" t="s">
        <v>24</v>
      </c>
      <c r="C7" s="196">
        <v>1</v>
      </c>
      <c r="D7" s="196">
        <v>140000</v>
      </c>
      <c r="E7" s="197">
        <f>D7*C7</f>
        <v>140000</v>
      </c>
      <c r="F7" s="197">
        <f>C7*8000</f>
        <v>8000</v>
      </c>
      <c r="G7" s="197">
        <f t="shared" ref="G7:G37" si="0">(F7+E7)</f>
        <v>148000</v>
      </c>
    </row>
    <row r="8" spans="1:7" s="198" customFormat="1" ht="18.75" customHeight="1" x14ac:dyDescent="0.25">
      <c r="A8" s="195">
        <v>2</v>
      </c>
      <c r="B8" s="103" t="s">
        <v>198</v>
      </c>
      <c r="C8" s="196">
        <v>1</v>
      </c>
      <c r="D8" s="196">
        <v>104000</v>
      </c>
      <c r="E8" s="197">
        <f t="shared" ref="E8:E37" si="1">D8*C8</f>
        <v>104000</v>
      </c>
      <c r="F8" s="197">
        <f t="shared" ref="F8:F37" si="2">C8*8000</f>
        <v>8000</v>
      </c>
      <c r="G8" s="197">
        <f t="shared" si="0"/>
        <v>112000</v>
      </c>
    </row>
    <row r="9" spans="1:7" ht="18.75" customHeight="1" x14ac:dyDescent="0.25">
      <c r="A9" s="195">
        <v>2</v>
      </c>
      <c r="B9" s="101" t="s">
        <v>25</v>
      </c>
      <c r="C9" s="203">
        <v>1</v>
      </c>
      <c r="D9" s="203">
        <v>95700</v>
      </c>
      <c r="E9" s="197">
        <f t="shared" si="1"/>
        <v>95700</v>
      </c>
      <c r="F9" s="197">
        <f t="shared" si="2"/>
        <v>8000</v>
      </c>
      <c r="G9" s="197">
        <f t="shared" si="0"/>
        <v>103700</v>
      </c>
    </row>
    <row r="10" spans="1:7" ht="18.75" customHeight="1" x14ac:dyDescent="0.25">
      <c r="A10" s="195">
        <v>3</v>
      </c>
      <c r="B10" s="101" t="s">
        <v>11</v>
      </c>
      <c r="C10" s="203">
        <v>1</v>
      </c>
      <c r="D10" s="203">
        <v>95700</v>
      </c>
      <c r="E10" s="197">
        <f t="shared" si="1"/>
        <v>95700</v>
      </c>
      <c r="F10" s="197">
        <f t="shared" si="2"/>
        <v>8000</v>
      </c>
      <c r="G10" s="197">
        <f t="shared" si="0"/>
        <v>103700</v>
      </c>
    </row>
    <row r="11" spans="1:7" ht="18.75" customHeight="1" x14ac:dyDescent="0.25">
      <c r="A11" s="195">
        <v>4</v>
      </c>
      <c r="B11" s="101" t="s">
        <v>110</v>
      </c>
      <c r="C11" s="203">
        <v>1</v>
      </c>
      <c r="D11" s="203">
        <v>95700</v>
      </c>
      <c r="E11" s="197">
        <f t="shared" si="1"/>
        <v>95700</v>
      </c>
      <c r="F11" s="197">
        <f t="shared" si="2"/>
        <v>8000</v>
      </c>
      <c r="G11" s="197">
        <f t="shared" si="0"/>
        <v>103700</v>
      </c>
    </row>
    <row r="12" spans="1:7" ht="18.75" customHeight="1" x14ac:dyDescent="0.25">
      <c r="A12" s="195">
        <v>5</v>
      </c>
      <c r="B12" s="101" t="s">
        <v>217</v>
      </c>
      <c r="C12" s="203">
        <v>1</v>
      </c>
      <c r="D12" s="203">
        <v>95700</v>
      </c>
      <c r="E12" s="197">
        <f t="shared" si="1"/>
        <v>95700</v>
      </c>
      <c r="F12" s="197">
        <f t="shared" si="2"/>
        <v>8000</v>
      </c>
      <c r="G12" s="197">
        <f t="shared" si="0"/>
        <v>103700</v>
      </c>
    </row>
    <row r="13" spans="1:7" s="199" customFormat="1" ht="18.75" customHeight="1" x14ac:dyDescent="0.25">
      <c r="A13" s="195">
        <v>6</v>
      </c>
      <c r="B13" s="101" t="s">
        <v>200</v>
      </c>
      <c r="C13" s="203">
        <v>1</v>
      </c>
      <c r="D13" s="203">
        <v>104000</v>
      </c>
      <c r="E13" s="197">
        <f t="shared" si="1"/>
        <v>104000</v>
      </c>
      <c r="F13" s="197">
        <f t="shared" si="2"/>
        <v>8000</v>
      </c>
      <c r="G13" s="197">
        <f t="shared" si="0"/>
        <v>112000</v>
      </c>
    </row>
    <row r="14" spans="1:7" s="199" customFormat="1" ht="18.75" customHeight="1" x14ac:dyDescent="0.25">
      <c r="A14" s="195">
        <v>7</v>
      </c>
      <c r="B14" s="101" t="s">
        <v>201</v>
      </c>
      <c r="C14" s="203">
        <v>0.75</v>
      </c>
      <c r="D14" s="203">
        <v>104000</v>
      </c>
      <c r="E14" s="197">
        <f t="shared" si="1"/>
        <v>78000</v>
      </c>
      <c r="F14" s="197">
        <f t="shared" si="2"/>
        <v>6000</v>
      </c>
      <c r="G14" s="197">
        <f t="shared" si="0"/>
        <v>84000</v>
      </c>
    </row>
    <row r="15" spans="1:7" ht="18.75" customHeight="1" x14ac:dyDescent="0.25">
      <c r="A15" s="195">
        <v>8</v>
      </c>
      <c r="B15" s="101" t="s">
        <v>218</v>
      </c>
      <c r="C15" s="203">
        <v>1</v>
      </c>
      <c r="D15" s="203">
        <v>104000</v>
      </c>
      <c r="E15" s="197">
        <f t="shared" si="1"/>
        <v>104000</v>
      </c>
      <c r="F15" s="197">
        <f t="shared" si="2"/>
        <v>8000</v>
      </c>
      <c r="G15" s="197">
        <f t="shared" si="0"/>
        <v>112000</v>
      </c>
    </row>
    <row r="16" spans="1:7" s="193" customFormat="1" ht="18.75" customHeight="1" x14ac:dyDescent="0.25">
      <c r="A16" s="303">
        <v>9</v>
      </c>
      <c r="B16" s="194" t="s">
        <v>238</v>
      </c>
      <c r="C16" s="100">
        <v>1</v>
      </c>
      <c r="D16" s="100">
        <v>104000</v>
      </c>
      <c r="E16" s="238">
        <f t="shared" si="1"/>
        <v>104000</v>
      </c>
      <c r="F16" s="238">
        <f t="shared" si="2"/>
        <v>8000</v>
      </c>
      <c r="G16" s="238">
        <f t="shared" si="0"/>
        <v>112000</v>
      </c>
    </row>
    <row r="17" spans="1:7" ht="18.75" customHeight="1" x14ac:dyDescent="0.25">
      <c r="A17" s="195">
        <v>10</v>
      </c>
      <c r="B17" s="204" t="s">
        <v>109</v>
      </c>
      <c r="C17" s="203">
        <v>0.5</v>
      </c>
      <c r="D17" s="203">
        <v>95700</v>
      </c>
      <c r="E17" s="197">
        <v>47900</v>
      </c>
      <c r="F17" s="197">
        <f t="shared" si="2"/>
        <v>4000</v>
      </c>
      <c r="G17" s="197">
        <f t="shared" si="0"/>
        <v>51900</v>
      </c>
    </row>
    <row r="18" spans="1:7" s="199" customFormat="1" ht="18.75" customHeight="1" x14ac:dyDescent="0.25">
      <c r="A18" s="195">
        <v>11</v>
      </c>
      <c r="B18" s="101" t="s">
        <v>219</v>
      </c>
      <c r="C18" s="203">
        <v>1</v>
      </c>
      <c r="D18" s="203">
        <v>104000</v>
      </c>
      <c r="E18" s="197">
        <f t="shared" si="1"/>
        <v>104000</v>
      </c>
      <c r="F18" s="197">
        <f t="shared" si="2"/>
        <v>8000</v>
      </c>
      <c r="G18" s="197">
        <f t="shared" si="0"/>
        <v>112000</v>
      </c>
    </row>
    <row r="19" spans="1:7" ht="46.15" customHeight="1" x14ac:dyDescent="0.25">
      <c r="A19" s="195">
        <v>12</v>
      </c>
      <c r="B19" s="104" t="s">
        <v>220</v>
      </c>
      <c r="C19" s="203">
        <v>1</v>
      </c>
      <c r="D19" s="203">
        <v>104000</v>
      </c>
      <c r="E19" s="197">
        <f t="shared" si="1"/>
        <v>104000</v>
      </c>
      <c r="F19" s="197">
        <f t="shared" si="2"/>
        <v>8000</v>
      </c>
      <c r="G19" s="197">
        <f t="shared" si="0"/>
        <v>112000</v>
      </c>
    </row>
    <row r="20" spans="1:7" ht="21" customHeight="1" thickBot="1" x14ac:dyDescent="0.3">
      <c r="A20" s="195">
        <v>13</v>
      </c>
      <c r="B20" s="204" t="s">
        <v>108</v>
      </c>
      <c r="C20" s="203">
        <v>1</v>
      </c>
      <c r="D20" s="203">
        <v>95700</v>
      </c>
      <c r="E20" s="197">
        <f t="shared" si="1"/>
        <v>95700</v>
      </c>
      <c r="F20" s="197">
        <f t="shared" si="2"/>
        <v>8000</v>
      </c>
      <c r="G20" s="197">
        <f t="shared" si="0"/>
        <v>103700</v>
      </c>
    </row>
    <row r="21" spans="1:7" ht="21" customHeight="1" thickBot="1" x14ac:dyDescent="0.3">
      <c r="A21" s="195">
        <v>14</v>
      </c>
      <c r="B21" s="205" t="s">
        <v>221</v>
      </c>
      <c r="C21" s="206">
        <v>1</v>
      </c>
      <c r="D21" s="206">
        <v>104000</v>
      </c>
      <c r="E21" s="197">
        <f t="shared" si="1"/>
        <v>104000</v>
      </c>
      <c r="F21" s="197">
        <f t="shared" si="2"/>
        <v>8000</v>
      </c>
      <c r="G21" s="197">
        <f t="shared" si="0"/>
        <v>112000</v>
      </c>
    </row>
    <row r="22" spans="1:7" ht="21" customHeight="1" x14ac:dyDescent="0.25">
      <c r="A22" s="195">
        <v>15</v>
      </c>
      <c r="B22" s="103" t="s">
        <v>222</v>
      </c>
      <c r="C22" s="203">
        <v>1</v>
      </c>
      <c r="D22" s="203">
        <v>104000</v>
      </c>
      <c r="E22" s="197">
        <f t="shared" si="1"/>
        <v>104000</v>
      </c>
      <c r="F22" s="197">
        <f t="shared" si="2"/>
        <v>8000</v>
      </c>
      <c r="G22" s="197">
        <f t="shared" si="0"/>
        <v>112000</v>
      </c>
    </row>
    <row r="23" spans="1:7" ht="21" customHeight="1" x14ac:dyDescent="0.25">
      <c r="A23" s="195">
        <v>16</v>
      </c>
      <c r="B23" s="101" t="s">
        <v>75</v>
      </c>
      <c r="C23" s="203">
        <v>1</v>
      </c>
      <c r="D23" s="203">
        <v>104000</v>
      </c>
      <c r="E23" s="197">
        <f t="shared" si="1"/>
        <v>104000</v>
      </c>
      <c r="F23" s="197">
        <f t="shared" si="2"/>
        <v>8000</v>
      </c>
      <c r="G23" s="197">
        <f t="shared" si="0"/>
        <v>112000</v>
      </c>
    </row>
    <row r="24" spans="1:7" ht="21" customHeight="1" x14ac:dyDescent="0.25">
      <c r="A24" s="195">
        <v>17</v>
      </c>
      <c r="B24" s="101" t="s">
        <v>121</v>
      </c>
      <c r="C24" s="203">
        <v>0.5</v>
      </c>
      <c r="D24" s="203">
        <v>95700</v>
      </c>
      <c r="E24" s="197">
        <v>47900</v>
      </c>
      <c r="F24" s="197">
        <f t="shared" si="2"/>
        <v>4000</v>
      </c>
      <c r="G24" s="197">
        <f t="shared" si="0"/>
        <v>51900</v>
      </c>
    </row>
    <row r="25" spans="1:7" ht="21" customHeight="1" x14ac:dyDescent="0.25">
      <c r="A25" s="195">
        <v>18</v>
      </c>
      <c r="B25" s="101" t="s">
        <v>122</v>
      </c>
      <c r="C25" s="203">
        <v>0.5</v>
      </c>
      <c r="D25" s="203">
        <v>104000</v>
      </c>
      <c r="E25" s="197">
        <f t="shared" si="1"/>
        <v>52000</v>
      </c>
      <c r="F25" s="197">
        <f t="shared" si="2"/>
        <v>4000</v>
      </c>
      <c r="G25" s="197">
        <f t="shared" si="0"/>
        <v>56000</v>
      </c>
    </row>
    <row r="26" spans="1:7" ht="21" customHeight="1" x14ac:dyDescent="0.25">
      <c r="A26" s="195">
        <v>19</v>
      </c>
      <c r="B26" s="101" t="s">
        <v>125</v>
      </c>
      <c r="C26" s="203">
        <v>1</v>
      </c>
      <c r="D26" s="203">
        <v>104000</v>
      </c>
      <c r="E26" s="197">
        <f t="shared" si="1"/>
        <v>104000</v>
      </c>
      <c r="F26" s="197">
        <f t="shared" si="2"/>
        <v>8000</v>
      </c>
      <c r="G26" s="197">
        <f t="shared" si="0"/>
        <v>112000</v>
      </c>
    </row>
    <row r="27" spans="1:7" ht="21" customHeight="1" x14ac:dyDescent="0.25">
      <c r="A27" s="195">
        <v>20</v>
      </c>
      <c r="B27" s="101" t="s">
        <v>29</v>
      </c>
      <c r="C27" s="203">
        <v>1</v>
      </c>
      <c r="D27" s="203">
        <v>95700</v>
      </c>
      <c r="E27" s="197">
        <f t="shared" si="1"/>
        <v>95700</v>
      </c>
      <c r="F27" s="197">
        <f t="shared" si="2"/>
        <v>8000</v>
      </c>
      <c r="G27" s="197">
        <f t="shared" si="0"/>
        <v>103700</v>
      </c>
    </row>
    <row r="28" spans="1:7" ht="21" customHeight="1" x14ac:dyDescent="0.25">
      <c r="A28" s="195">
        <v>21</v>
      </c>
      <c r="B28" s="101" t="s">
        <v>29</v>
      </c>
      <c r="C28" s="203">
        <v>1</v>
      </c>
      <c r="D28" s="203">
        <v>95700</v>
      </c>
      <c r="E28" s="197">
        <f t="shared" si="1"/>
        <v>95700</v>
      </c>
      <c r="F28" s="197">
        <f t="shared" si="2"/>
        <v>8000</v>
      </c>
      <c r="G28" s="197">
        <f t="shared" si="0"/>
        <v>103700</v>
      </c>
    </row>
    <row r="29" spans="1:7" ht="21" customHeight="1" x14ac:dyDescent="0.25">
      <c r="A29" s="195">
        <v>22</v>
      </c>
      <c r="B29" s="101" t="s">
        <v>29</v>
      </c>
      <c r="C29" s="203">
        <v>1</v>
      </c>
      <c r="D29" s="203">
        <v>95700</v>
      </c>
      <c r="E29" s="197">
        <f t="shared" si="1"/>
        <v>95700</v>
      </c>
      <c r="F29" s="197">
        <f t="shared" si="2"/>
        <v>8000</v>
      </c>
      <c r="G29" s="197">
        <f t="shared" si="0"/>
        <v>103700</v>
      </c>
    </row>
    <row r="30" spans="1:7" ht="21" customHeight="1" x14ac:dyDescent="0.25">
      <c r="A30" s="195">
        <v>23</v>
      </c>
      <c r="B30" s="102" t="s">
        <v>22</v>
      </c>
      <c r="C30" s="203">
        <v>1</v>
      </c>
      <c r="D30" s="203">
        <v>95700</v>
      </c>
      <c r="E30" s="197">
        <f t="shared" si="1"/>
        <v>95700</v>
      </c>
      <c r="F30" s="197">
        <f t="shared" si="2"/>
        <v>8000</v>
      </c>
      <c r="G30" s="197">
        <f t="shared" si="0"/>
        <v>103700</v>
      </c>
    </row>
    <row r="31" spans="1:7" ht="21" customHeight="1" x14ac:dyDescent="0.25">
      <c r="A31" s="195">
        <v>24</v>
      </c>
      <c r="B31" s="101" t="s">
        <v>22</v>
      </c>
      <c r="C31" s="203">
        <v>0.75</v>
      </c>
      <c r="D31" s="203">
        <v>104000</v>
      </c>
      <c r="E31" s="197">
        <f t="shared" si="1"/>
        <v>78000</v>
      </c>
      <c r="F31" s="197">
        <f t="shared" si="2"/>
        <v>6000</v>
      </c>
      <c r="G31" s="197">
        <f t="shared" si="0"/>
        <v>84000</v>
      </c>
    </row>
    <row r="32" spans="1:7" ht="21" customHeight="1" x14ac:dyDescent="0.25">
      <c r="A32" s="195">
        <v>25</v>
      </c>
      <c r="B32" s="101" t="s">
        <v>22</v>
      </c>
      <c r="C32" s="203">
        <v>0.75</v>
      </c>
      <c r="D32" s="203">
        <v>95700</v>
      </c>
      <c r="E32" s="197">
        <v>72000</v>
      </c>
      <c r="F32" s="197">
        <f t="shared" si="2"/>
        <v>6000</v>
      </c>
      <c r="G32" s="197">
        <f t="shared" si="0"/>
        <v>78000</v>
      </c>
    </row>
    <row r="33" spans="1:9" ht="21" customHeight="1" x14ac:dyDescent="0.25">
      <c r="A33" s="207">
        <v>26</v>
      </c>
      <c r="B33" s="130" t="s">
        <v>22</v>
      </c>
      <c r="C33" s="208">
        <v>1</v>
      </c>
      <c r="D33" s="208">
        <v>95700</v>
      </c>
      <c r="E33" s="197">
        <f t="shared" si="1"/>
        <v>95700</v>
      </c>
      <c r="F33" s="197">
        <f t="shared" si="2"/>
        <v>8000</v>
      </c>
      <c r="G33" s="197">
        <f t="shared" si="0"/>
        <v>103700</v>
      </c>
    </row>
    <row r="34" spans="1:9" ht="21" customHeight="1" x14ac:dyDescent="0.25">
      <c r="A34" s="175">
        <v>27</v>
      </c>
      <c r="B34" s="101" t="s">
        <v>14</v>
      </c>
      <c r="C34" s="203">
        <v>0.7</v>
      </c>
      <c r="D34" s="203">
        <v>104000</v>
      </c>
      <c r="E34" s="197">
        <f t="shared" si="1"/>
        <v>72800</v>
      </c>
      <c r="F34" s="197">
        <f t="shared" si="2"/>
        <v>5600</v>
      </c>
      <c r="G34" s="197">
        <f t="shared" si="0"/>
        <v>78400</v>
      </c>
    </row>
    <row r="35" spans="1:9" ht="21" customHeight="1" x14ac:dyDescent="0.25">
      <c r="A35" s="175">
        <v>28</v>
      </c>
      <c r="B35" s="101" t="s">
        <v>126</v>
      </c>
      <c r="C35" s="203">
        <v>3</v>
      </c>
      <c r="D35" s="203">
        <v>95700</v>
      </c>
      <c r="E35" s="197">
        <f t="shared" si="1"/>
        <v>287100</v>
      </c>
      <c r="F35" s="197">
        <f t="shared" si="2"/>
        <v>24000</v>
      </c>
      <c r="G35" s="197">
        <f t="shared" si="0"/>
        <v>311100</v>
      </c>
    </row>
    <row r="36" spans="1:9" ht="21" customHeight="1" x14ac:dyDescent="0.25">
      <c r="A36" s="175">
        <v>29</v>
      </c>
      <c r="B36" s="101" t="s">
        <v>207</v>
      </c>
      <c r="C36" s="203">
        <v>0.5</v>
      </c>
      <c r="D36" s="203">
        <v>104000</v>
      </c>
      <c r="E36" s="197">
        <f t="shared" si="1"/>
        <v>52000</v>
      </c>
      <c r="F36" s="197">
        <f t="shared" si="2"/>
        <v>4000</v>
      </c>
      <c r="G36" s="197">
        <f t="shared" si="0"/>
        <v>56000</v>
      </c>
    </row>
    <row r="37" spans="1:9" ht="41.45" customHeight="1" x14ac:dyDescent="0.25">
      <c r="A37" s="99">
        <v>30</v>
      </c>
      <c r="B37" s="237" t="s">
        <v>216</v>
      </c>
      <c r="C37" s="100">
        <v>1</v>
      </c>
      <c r="D37" s="100">
        <v>95700</v>
      </c>
      <c r="E37" s="99">
        <f t="shared" si="1"/>
        <v>95700</v>
      </c>
      <c r="F37" s="238">
        <f t="shared" si="2"/>
        <v>8000</v>
      </c>
      <c r="G37" s="238">
        <f t="shared" si="0"/>
        <v>103700</v>
      </c>
    </row>
    <row r="38" spans="1:9" ht="24" customHeight="1" thickBot="1" x14ac:dyDescent="0.3">
      <c r="A38" s="209"/>
      <c r="B38" s="210" t="s">
        <v>16</v>
      </c>
      <c r="C38" s="210">
        <f>SUM(C7:C37)</f>
        <v>29.95</v>
      </c>
      <c r="D38" s="210">
        <f>SUM(D7:D37)</f>
        <v>3135500</v>
      </c>
      <c r="E38" s="210">
        <f>SUM(E7:E37)</f>
        <v>3020400</v>
      </c>
      <c r="F38" s="210">
        <f>SUM(F7:F37)</f>
        <v>239600</v>
      </c>
      <c r="G38" s="210">
        <f>SUM(G7:G37)</f>
        <v>3260000</v>
      </c>
      <c r="I38" s="200"/>
    </row>
    <row r="39" spans="1:9" s="13" customFormat="1" ht="30.75" customHeight="1" x14ac:dyDescent="0.25">
      <c r="A39" s="294" t="s">
        <v>194</v>
      </c>
      <c r="B39" s="294"/>
      <c r="C39" s="294"/>
      <c r="D39" s="294"/>
      <c r="E39" s="294"/>
      <c r="F39" s="294"/>
      <c r="G39" s="294"/>
    </row>
    <row r="40" spans="1:9" s="14" customFormat="1" x14ac:dyDescent="0.25">
      <c r="A40" s="211"/>
      <c r="B40" s="211" t="s">
        <v>93</v>
      </c>
      <c r="C40" s="212"/>
      <c r="D40" s="212"/>
      <c r="E40" s="212"/>
      <c r="F40" s="212"/>
      <c r="G40" s="212"/>
    </row>
    <row r="41" spans="1:9" s="13" customFormat="1" x14ac:dyDescent="0.25">
      <c r="A41" s="80" t="s">
        <v>23</v>
      </c>
      <c r="B41" s="80"/>
      <c r="C41" s="80"/>
      <c r="D41" s="80"/>
      <c r="E41" s="80"/>
      <c r="F41" s="80"/>
      <c r="G41" s="80"/>
    </row>
    <row r="42" spans="1:9" s="13" customFormat="1" x14ac:dyDescent="0.25">
      <c r="A42" s="61"/>
      <c r="B42" s="211" t="s">
        <v>94</v>
      </c>
    </row>
    <row r="43" spans="1:9" x14ac:dyDescent="0.25">
      <c r="A43" s="17"/>
      <c r="B43" s="17"/>
      <c r="C43" s="17"/>
      <c r="D43" s="17"/>
      <c r="E43" s="17"/>
      <c r="F43" s="17"/>
      <c r="G43" s="17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20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26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124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230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150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127000</v>
      </c>
      <c r="E7" s="99">
        <f>D7*C7</f>
        <v>127000</v>
      </c>
      <c r="F7" s="98">
        <f>8000*C7</f>
        <v>8000</v>
      </c>
      <c r="G7" s="98">
        <f>E7+F7</f>
        <v>135000</v>
      </c>
    </row>
    <row r="8" spans="1:9" ht="18.75" customHeight="1" x14ac:dyDescent="0.25">
      <c r="A8" s="98">
        <v>2</v>
      </c>
      <c r="B8" s="105" t="s">
        <v>37</v>
      </c>
      <c r="C8" s="100">
        <v>1</v>
      </c>
      <c r="D8" s="100">
        <v>104000</v>
      </c>
      <c r="E8" s="99">
        <f t="shared" ref="E8:E13" si="0">D8*C8</f>
        <v>104000</v>
      </c>
      <c r="F8" s="98">
        <f t="shared" ref="F8:F13" si="1">8000*C8</f>
        <v>8000</v>
      </c>
      <c r="G8" s="98">
        <f t="shared" ref="G8:G13" si="2">E8+F8</f>
        <v>112000</v>
      </c>
    </row>
    <row r="9" spans="1:9" ht="18.75" customHeight="1" x14ac:dyDescent="0.25">
      <c r="A9" s="98">
        <v>3</v>
      </c>
      <c r="B9" s="105" t="s">
        <v>65</v>
      </c>
      <c r="C9" s="100">
        <v>0.75</v>
      </c>
      <c r="D9" s="100">
        <v>104000</v>
      </c>
      <c r="E9" s="99">
        <f t="shared" si="0"/>
        <v>78000</v>
      </c>
      <c r="F9" s="98">
        <f t="shared" si="1"/>
        <v>6000</v>
      </c>
      <c r="G9" s="98">
        <f t="shared" si="2"/>
        <v>84000</v>
      </c>
    </row>
    <row r="10" spans="1:9" ht="18.75" customHeight="1" x14ac:dyDescent="0.25">
      <c r="A10" s="98">
        <v>4</v>
      </c>
      <c r="B10" s="105" t="s">
        <v>40</v>
      </c>
      <c r="C10" s="100">
        <v>1</v>
      </c>
      <c r="D10" s="100">
        <v>104000</v>
      </c>
      <c r="E10" s="99">
        <f>D10*C10</f>
        <v>104000</v>
      </c>
      <c r="F10" s="98">
        <f t="shared" si="1"/>
        <v>8000</v>
      </c>
      <c r="G10" s="98">
        <f t="shared" si="2"/>
        <v>112000</v>
      </c>
    </row>
    <row r="11" spans="1:9" ht="18.75" customHeight="1" x14ac:dyDescent="0.25">
      <c r="A11" s="98">
        <v>5</v>
      </c>
      <c r="B11" s="105" t="s">
        <v>151</v>
      </c>
      <c r="C11" s="100">
        <v>1</v>
      </c>
      <c r="D11" s="100">
        <v>104000</v>
      </c>
      <c r="E11" s="99">
        <f t="shared" si="0"/>
        <v>104000</v>
      </c>
      <c r="F11" s="98">
        <f t="shared" si="1"/>
        <v>8000</v>
      </c>
      <c r="G11" s="98">
        <f t="shared" si="2"/>
        <v>112000</v>
      </c>
    </row>
    <row r="12" spans="1:9" ht="18.75" customHeight="1" x14ac:dyDescent="0.25">
      <c r="A12" s="98">
        <v>6</v>
      </c>
      <c r="B12" s="101" t="s">
        <v>152</v>
      </c>
      <c r="C12" s="100">
        <v>1</v>
      </c>
      <c r="D12" s="100">
        <v>104000</v>
      </c>
      <c r="E12" s="99">
        <f t="shared" si="0"/>
        <v>104000</v>
      </c>
      <c r="F12" s="98">
        <f t="shared" si="1"/>
        <v>8000</v>
      </c>
      <c r="G12" s="98">
        <f t="shared" si="2"/>
        <v>112000</v>
      </c>
    </row>
    <row r="13" spans="1:9" ht="18.75" customHeight="1" x14ac:dyDescent="0.25">
      <c r="A13" s="98">
        <v>7</v>
      </c>
      <c r="B13" s="101" t="s">
        <v>23</v>
      </c>
      <c r="C13" s="100">
        <v>0.5</v>
      </c>
      <c r="D13" s="100">
        <v>104000</v>
      </c>
      <c r="E13" s="99">
        <f t="shared" si="0"/>
        <v>52000</v>
      </c>
      <c r="F13" s="98">
        <f t="shared" si="1"/>
        <v>4000</v>
      </c>
      <c r="G13" s="98">
        <f t="shared" si="2"/>
        <v>56000</v>
      </c>
    </row>
    <row r="14" spans="1:9" ht="18.75" customHeight="1" x14ac:dyDescent="0.25">
      <c r="A14" s="98">
        <v>8</v>
      </c>
      <c r="B14" s="101"/>
      <c r="C14" s="100"/>
      <c r="D14" s="100"/>
      <c r="E14" s="99"/>
      <c r="F14" s="98"/>
      <c r="G14" s="98"/>
    </row>
    <row r="15" spans="1:9" ht="18.75" customHeight="1" x14ac:dyDescent="0.25">
      <c r="A15" s="98">
        <v>9</v>
      </c>
      <c r="B15" s="101"/>
      <c r="C15" s="100"/>
      <c r="D15" s="100"/>
      <c r="E15" s="99"/>
      <c r="F15" s="98"/>
      <c r="G15" s="98"/>
      <c r="I15" t="s">
        <v>120</v>
      </c>
    </row>
    <row r="16" spans="1:9" ht="18.75" customHeight="1" x14ac:dyDescent="0.25">
      <c r="A16" s="98">
        <v>10</v>
      </c>
      <c r="B16" s="152"/>
      <c r="C16" s="100"/>
      <c r="D16" s="100"/>
      <c r="E16" s="99"/>
      <c r="F16" s="98"/>
      <c r="G16" s="153"/>
    </row>
    <row r="17" spans="1:8" ht="18.75" customHeight="1" x14ac:dyDescent="0.25">
      <c r="A17" s="98">
        <v>11</v>
      </c>
      <c r="B17" s="154" t="s">
        <v>16</v>
      </c>
      <c r="C17" s="154">
        <f>SUM(C7:C16)</f>
        <v>6.25</v>
      </c>
      <c r="D17" s="154">
        <f>SUM(D7:D16)</f>
        <v>751000</v>
      </c>
      <c r="E17" s="154">
        <f t="shared" ref="E17:G17" si="3">SUM(E7:E16)</f>
        <v>673000</v>
      </c>
      <c r="F17" s="154">
        <f t="shared" si="3"/>
        <v>50000</v>
      </c>
      <c r="G17" s="154">
        <f t="shared" si="3"/>
        <v>723000</v>
      </c>
    </row>
    <row r="18" spans="1:8" ht="33" customHeight="1" x14ac:dyDescent="0.25">
      <c r="A18" s="142"/>
      <c r="B18" s="293" t="s">
        <v>186</v>
      </c>
      <c r="C18" s="293"/>
      <c r="D18" s="293"/>
      <c r="E18" s="293"/>
      <c r="F18" s="293"/>
      <c r="G18" s="293"/>
      <c r="H18" s="293"/>
    </row>
    <row r="19" spans="1:8" ht="21" customHeight="1" x14ac:dyDescent="0.25">
      <c r="A19" s="142"/>
      <c r="B19" s="73"/>
      <c r="C19" s="73" t="s">
        <v>93</v>
      </c>
      <c r="D19" s="73"/>
      <c r="E19" s="14"/>
      <c r="F19" s="14"/>
      <c r="G19" s="14"/>
      <c r="H19" s="14"/>
    </row>
    <row r="20" spans="1:8" ht="21" customHeight="1" x14ac:dyDescent="0.25">
      <c r="A20" s="142"/>
      <c r="B20" s="80" t="s">
        <v>23</v>
      </c>
      <c r="C20" s="80"/>
      <c r="D20" s="80"/>
      <c r="E20" s="80"/>
      <c r="F20" s="80"/>
      <c r="G20" s="80"/>
      <c r="H20" s="80"/>
    </row>
    <row r="21" spans="1:8" ht="21" customHeight="1" x14ac:dyDescent="0.25">
      <c r="A21" s="142"/>
      <c r="B21" s="61"/>
      <c r="C21" s="73" t="s">
        <v>94</v>
      </c>
      <c r="D21" s="73"/>
      <c r="E21" s="13"/>
      <c r="F21" s="13"/>
      <c r="G21" s="13"/>
      <c r="H21" s="13"/>
    </row>
    <row r="22" spans="1:8" ht="21" customHeight="1" x14ac:dyDescent="0.25">
      <c r="A22" s="142"/>
      <c r="B22" s="146"/>
      <c r="C22" s="143"/>
      <c r="D22" s="143"/>
      <c r="E22" s="144"/>
      <c r="F22" s="142"/>
      <c r="G22" s="142"/>
    </row>
    <row r="23" spans="1:8" ht="21" customHeight="1" x14ac:dyDescent="0.25">
      <c r="A23" s="147"/>
      <c r="B23" s="148"/>
      <c r="C23" s="143"/>
      <c r="D23" s="143"/>
      <c r="E23" s="301"/>
      <c r="F23" s="301"/>
      <c r="G23" s="301"/>
    </row>
    <row r="24" spans="1:8" ht="21" customHeight="1" x14ac:dyDescent="0.25">
      <c r="A24" s="147"/>
      <c r="B24" s="148"/>
      <c r="C24" s="143"/>
      <c r="D24" s="143"/>
      <c r="E24" s="144"/>
      <c r="F24" s="142"/>
      <c r="G24" s="142"/>
    </row>
    <row r="25" spans="1:8" ht="21" customHeight="1" x14ac:dyDescent="0.25">
      <c r="A25" s="142"/>
      <c r="B25" s="146"/>
      <c r="C25" s="143"/>
      <c r="D25" s="143"/>
      <c r="E25" s="144"/>
      <c r="F25" s="142"/>
      <c r="G25" s="142"/>
    </row>
    <row r="26" spans="1:8" ht="21" customHeight="1" x14ac:dyDescent="0.25">
      <c r="A26" s="142"/>
      <c r="B26" s="146"/>
      <c r="C26" s="143"/>
      <c r="D26" s="143"/>
      <c r="E26" s="144"/>
      <c r="F26" s="142"/>
      <c r="G26" s="142"/>
    </row>
    <row r="27" spans="1:8" ht="21" customHeight="1" x14ac:dyDescent="0.25">
      <c r="A27" s="142"/>
      <c r="B27" s="146"/>
      <c r="C27" s="143"/>
      <c r="D27" s="143"/>
      <c r="E27" s="144"/>
      <c r="F27" s="142"/>
      <c r="G27" s="142"/>
    </row>
    <row r="28" spans="1:8" ht="21" customHeight="1" x14ac:dyDescent="0.25">
      <c r="A28" s="142"/>
      <c r="B28" s="149"/>
      <c r="C28" s="143"/>
      <c r="D28" s="143"/>
      <c r="E28" s="144"/>
      <c r="F28" s="150"/>
      <c r="G28" s="142"/>
    </row>
    <row r="29" spans="1:8" ht="21" customHeight="1" x14ac:dyDescent="0.25">
      <c r="A29" s="142"/>
      <c r="B29" s="146"/>
      <c r="C29" s="143"/>
      <c r="D29" s="143"/>
      <c r="E29" s="144"/>
      <c r="F29" s="142"/>
      <c r="G29" s="145"/>
    </row>
    <row r="30" spans="1:8" ht="21" customHeight="1" x14ac:dyDescent="0.25">
      <c r="A30" s="142"/>
      <c r="B30" s="146"/>
      <c r="C30" s="143"/>
      <c r="D30" s="143"/>
      <c r="E30" s="144"/>
      <c r="F30" s="142"/>
      <c r="G30" s="145"/>
    </row>
    <row r="31" spans="1:8" ht="21" customHeight="1" x14ac:dyDescent="0.25">
      <c r="A31" s="142"/>
      <c r="B31" s="146"/>
      <c r="C31" s="143"/>
      <c r="D31" s="143"/>
      <c r="E31" s="144"/>
      <c r="F31" s="142"/>
      <c r="G31" s="142"/>
    </row>
    <row r="32" spans="1:8" ht="24" customHeight="1" x14ac:dyDescent="0.25">
      <c r="A32" s="142"/>
      <c r="B32" s="170"/>
      <c r="C32" s="170"/>
      <c r="D32" s="170"/>
      <c r="E32" s="170"/>
      <c r="F32" s="170"/>
      <c r="G32" s="171"/>
    </row>
    <row r="33" spans="1:7" s="13" customFormat="1" ht="30.75" customHeight="1" x14ac:dyDescent="0.25">
      <c r="A33" s="298"/>
      <c r="B33" s="298"/>
      <c r="C33" s="298"/>
      <c r="D33" s="298"/>
      <c r="E33" s="298"/>
      <c r="F33" s="298"/>
      <c r="G33" s="298"/>
    </row>
    <row r="34" spans="1:7" s="14" customFormat="1" x14ac:dyDescent="0.25">
      <c r="A34" s="73"/>
      <c r="B34" s="73"/>
    </row>
    <row r="35" spans="1:7" s="13" customFormat="1" x14ac:dyDescent="0.25"/>
    <row r="36" spans="1:7" s="13" customFormat="1" x14ac:dyDescent="0.25">
      <c r="A36" s="61"/>
      <c r="B36" s="73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20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24.8554687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124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231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153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127000</v>
      </c>
      <c r="E7" s="99">
        <f>D7*C7</f>
        <v>127000</v>
      </c>
      <c r="F7" s="98">
        <f>8000*C7</f>
        <v>8000</v>
      </c>
      <c r="G7" s="98">
        <f>E7+F7</f>
        <v>135000</v>
      </c>
    </row>
    <row r="8" spans="1:9" ht="18.75" customHeight="1" x14ac:dyDescent="0.25">
      <c r="A8" s="98">
        <v>2</v>
      </c>
      <c r="B8" s="105" t="s">
        <v>37</v>
      </c>
      <c r="C8" s="100">
        <v>1</v>
      </c>
      <c r="D8" s="100">
        <v>104000</v>
      </c>
      <c r="E8" s="99">
        <f t="shared" ref="E8:E12" si="0">D8*C8</f>
        <v>104000</v>
      </c>
      <c r="F8" s="98">
        <f t="shared" ref="F8:F12" si="1">8000*C8</f>
        <v>8000</v>
      </c>
      <c r="G8" s="98">
        <f t="shared" ref="G8:G12" si="2">E8+F8</f>
        <v>112000</v>
      </c>
    </row>
    <row r="9" spans="1:9" ht="18.75" customHeight="1" x14ac:dyDescent="0.25">
      <c r="A9" s="98">
        <v>3</v>
      </c>
      <c r="B9" s="105" t="s">
        <v>65</v>
      </c>
      <c r="C9" s="100">
        <v>0.75</v>
      </c>
      <c r="D9" s="100">
        <v>104000</v>
      </c>
      <c r="E9" s="99">
        <f t="shared" si="0"/>
        <v>78000</v>
      </c>
      <c r="F9" s="98">
        <f t="shared" si="1"/>
        <v>6000</v>
      </c>
      <c r="G9" s="98">
        <f t="shared" si="2"/>
        <v>84000</v>
      </c>
    </row>
    <row r="10" spans="1:9" ht="18.75" customHeight="1" x14ac:dyDescent="0.25">
      <c r="A10" s="98">
        <v>4</v>
      </c>
      <c r="B10" s="105" t="s">
        <v>40</v>
      </c>
      <c r="C10" s="100">
        <v>0.75</v>
      </c>
      <c r="D10" s="100">
        <v>104000</v>
      </c>
      <c r="E10" s="99">
        <f t="shared" si="0"/>
        <v>78000</v>
      </c>
      <c r="F10" s="98">
        <f t="shared" si="1"/>
        <v>6000</v>
      </c>
      <c r="G10" s="98">
        <f t="shared" si="2"/>
        <v>84000</v>
      </c>
    </row>
    <row r="11" spans="1:9" ht="18.75" customHeight="1" x14ac:dyDescent="0.25">
      <c r="A11" s="98">
        <v>5</v>
      </c>
      <c r="B11" s="105" t="s">
        <v>36</v>
      </c>
      <c r="C11" s="100">
        <v>0.5</v>
      </c>
      <c r="D11" s="100">
        <v>104000</v>
      </c>
      <c r="E11" s="99">
        <f t="shared" si="0"/>
        <v>52000</v>
      </c>
      <c r="F11" s="98">
        <f t="shared" si="1"/>
        <v>4000</v>
      </c>
      <c r="G11" s="98">
        <f t="shared" si="2"/>
        <v>56000</v>
      </c>
    </row>
    <row r="12" spans="1:9" ht="18.75" customHeight="1" x14ac:dyDescent="0.25">
      <c r="A12" s="98">
        <v>6</v>
      </c>
      <c r="B12" s="101" t="s">
        <v>23</v>
      </c>
      <c r="C12" s="100">
        <v>0.5</v>
      </c>
      <c r="D12" s="100">
        <v>104000</v>
      </c>
      <c r="E12" s="99">
        <f t="shared" si="0"/>
        <v>52000</v>
      </c>
      <c r="F12" s="98">
        <f t="shared" si="1"/>
        <v>4000</v>
      </c>
      <c r="G12" s="98">
        <f t="shared" si="2"/>
        <v>56000</v>
      </c>
    </row>
    <row r="13" spans="1:9" ht="18.75" customHeight="1" x14ac:dyDescent="0.25">
      <c r="A13" s="98">
        <v>7</v>
      </c>
      <c r="B13" s="101"/>
      <c r="C13" s="100"/>
      <c r="D13" s="100"/>
      <c r="E13" s="99"/>
      <c r="F13" s="98"/>
      <c r="G13" s="98"/>
    </row>
    <row r="14" spans="1:9" ht="18.75" customHeight="1" x14ac:dyDescent="0.25">
      <c r="A14" s="98">
        <v>8</v>
      </c>
      <c r="B14" s="101"/>
      <c r="C14" s="100"/>
      <c r="D14" s="100"/>
      <c r="E14" s="99"/>
      <c r="F14" s="98"/>
      <c r="G14" s="98"/>
    </row>
    <row r="15" spans="1:9" ht="18.75" customHeight="1" x14ac:dyDescent="0.25">
      <c r="A15" s="98">
        <v>9</v>
      </c>
      <c r="B15" s="101"/>
      <c r="C15" s="100"/>
      <c r="D15" s="100"/>
      <c r="E15" s="99"/>
      <c r="F15" s="98"/>
      <c r="G15" s="98"/>
      <c r="I15" t="s">
        <v>120</v>
      </c>
    </row>
    <row r="16" spans="1:9" ht="18.75" customHeight="1" x14ac:dyDescent="0.25">
      <c r="A16" s="98">
        <v>10</v>
      </c>
      <c r="B16" s="152"/>
      <c r="C16" s="100"/>
      <c r="D16" s="100"/>
      <c r="E16" s="99"/>
      <c r="F16" s="98"/>
      <c r="G16" s="153"/>
    </row>
    <row r="17" spans="1:8" ht="18.75" customHeight="1" x14ac:dyDescent="0.25">
      <c r="A17" s="98">
        <v>11</v>
      </c>
      <c r="B17" s="154" t="s">
        <v>16</v>
      </c>
      <c r="C17" s="154">
        <f>SUM(C7:C16)</f>
        <v>4.5</v>
      </c>
      <c r="D17" s="154">
        <f>SUM(D7:D16)</f>
        <v>647000</v>
      </c>
      <c r="E17" s="154">
        <f t="shared" ref="E17:G17" si="3">SUM(E7:E16)</f>
        <v>491000</v>
      </c>
      <c r="F17" s="154">
        <f t="shared" si="3"/>
        <v>36000</v>
      </c>
      <c r="G17" s="154">
        <f t="shared" si="3"/>
        <v>527000</v>
      </c>
    </row>
    <row r="18" spans="1:8" ht="33" customHeight="1" x14ac:dyDescent="0.25">
      <c r="A18" s="142"/>
      <c r="B18" s="293" t="s">
        <v>194</v>
      </c>
      <c r="C18" s="293"/>
      <c r="D18" s="293"/>
      <c r="E18" s="293"/>
      <c r="F18" s="293"/>
      <c r="G18" s="293"/>
      <c r="H18" s="293"/>
    </row>
    <row r="19" spans="1:8" ht="21" customHeight="1" x14ac:dyDescent="0.25">
      <c r="A19" s="142"/>
      <c r="B19" s="73"/>
      <c r="C19" s="73" t="s">
        <v>93</v>
      </c>
      <c r="D19" s="73"/>
      <c r="E19" s="14"/>
      <c r="F19" s="14"/>
      <c r="G19" s="14"/>
      <c r="H19" s="14"/>
    </row>
    <row r="20" spans="1:8" ht="21" customHeight="1" x14ac:dyDescent="0.25">
      <c r="A20" s="142"/>
      <c r="B20" s="80" t="s">
        <v>23</v>
      </c>
      <c r="C20" s="80"/>
      <c r="D20" s="80"/>
      <c r="E20" s="80"/>
      <c r="F20" s="80"/>
      <c r="G20" s="80"/>
      <c r="H20" s="80"/>
    </row>
    <row r="21" spans="1:8" ht="21" customHeight="1" x14ac:dyDescent="0.25">
      <c r="A21" s="142"/>
      <c r="B21" s="61"/>
      <c r="C21" s="73" t="s">
        <v>94</v>
      </c>
      <c r="D21" s="73"/>
      <c r="E21" s="13"/>
      <c r="F21" s="13"/>
      <c r="G21" s="13"/>
      <c r="H21" s="13"/>
    </row>
    <row r="22" spans="1:8" ht="21" customHeight="1" x14ac:dyDescent="0.25">
      <c r="A22" s="142"/>
      <c r="B22" s="146"/>
      <c r="C22" s="143"/>
      <c r="D22" s="143"/>
      <c r="E22" s="144"/>
      <c r="F22" s="142"/>
      <c r="G22" s="142"/>
    </row>
    <row r="23" spans="1:8" ht="21" customHeight="1" x14ac:dyDescent="0.25">
      <c r="A23" s="147"/>
      <c r="B23" s="148"/>
      <c r="C23" s="143"/>
      <c r="D23" s="143"/>
      <c r="E23" s="301"/>
      <c r="F23" s="301"/>
      <c r="G23" s="301"/>
    </row>
    <row r="24" spans="1:8" ht="21" customHeight="1" x14ac:dyDescent="0.25">
      <c r="A24" s="147"/>
      <c r="B24" s="148"/>
      <c r="C24" s="143"/>
      <c r="D24" s="143"/>
      <c r="E24" s="144"/>
      <c r="F24" s="142"/>
      <c r="G24" s="142"/>
    </row>
    <row r="25" spans="1:8" ht="21" customHeight="1" x14ac:dyDescent="0.25">
      <c r="A25" s="142"/>
      <c r="B25" s="146"/>
      <c r="C25" s="143"/>
      <c r="D25" s="143"/>
      <c r="E25" s="144"/>
      <c r="F25" s="142"/>
      <c r="G25" s="142"/>
    </row>
    <row r="26" spans="1:8" ht="21" customHeight="1" x14ac:dyDescent="0.25">
      <c r="A26" s="142"/>
      <c r="B26" s="146"/>
      <c r="C26" s="143"/>
      <c r="D26" s="143"/>
      <c r="E26" s="144"/>
      <c r="F26" s="142"/>
      <c r="G26" s="142"/>
    </row>
    <row r="27" spans="1:8" ht="21" customHeight="1" x14ac:dyDescent="0.25">
      <c r="A27" s="142"/>
      <c r="B27" s="146"/>
      <c r="C27" s="143"/>
      <c r="D27" s="143"/>
      <c r="E27" s="144"/>
      <c r="F27" s="142"/>
      <c r="G27" s="142"/>
    </row>
    <row r="28" spans="1:8" ht="21" customHeight="1" x14ac:dyDescent="0.25">
      <c r="A28" s="142"/>
      <c r="B28" s="149"/>
      <c r="C28" s="143"/>
      <c r="D28" s="143"/>
      <c r="E28" s="144"/>
      <c r="F28" s="150"/>
      <c r="G28" s="142"/>
    </row>
    <row r="29" spans="1:8" ht="21" customHeight="1" x14ac:dyDescent="0.25">
      <c r="A29" s="142"/>
      <c r="B29" s="146"/>
      <c r="C29" s="143"/>
      <c r="D29" s="143"/>
      <c r="E29" s="144"/>
      <c r="F29" s="142"/>
      <c r="G29" s="145"/>
    </row>
    <row r="30" spans="1:8" ht="21" customHeight="1" x14ac:dyDescent="0.25">
      <c r="A30" s="142"/>
      <c r="B30" s="146"/>
      <c r="C30" s="143"/>
      <c r="D30" s="143"/>
      <c r="E30" s="144"/>
      <c r="F30" s="142"/>
      <c r="G30" s="145"/>
    </row>
    <row r="31" spans="1:8" ht="21" customHeight="1" x14ac:dyDescent="0.25">
      <c r="A31" s="142"/>
      <c r="B31" s="146"/>
      <c r="C31" s="143"/>
      <c r="D31" s="143"/>
      <c r="E31" s="144"/>
      <c r="F31" s="142"/>
      <c r="G31" s="142"/>
    </row>
    <row r="32" spans="1:8" ht="24" customHeight="1" x14ac:dyDescent="0.25">
      <c r="A32" s="142"/>
      <c r="B32" s="170"/>
      <c r="C32" s="170"/>
      <c r="D32" s="170"/>
      <c r="E32" s="170"/>
      <c r="F32" s="170"/>
      <c r="G32" s="171"/>
    </row>
    <row r="33" spans="1:7" s="13" customFormat="1" ht="30.75" customHeight="1" x14ac:dyDescent="0.25">
      <c r="A33" s="298"/>
      <c r="B33" s="298"/>
      <c r="C33" s="298"/>
      <c r="D33" s="298"/>
      <c r="E33" s="298"/>
      <c r="F33" s="298"/>
      <c r="G33" s="298"/>
    </row>
    <row r="34" spans="1:7" s="14" customFormat="1" x14ac:dyDescent="0.25">
      <c r="A34" s="73"/>
      <c r="B34" s="73"/>
    </row>
    <row r="35" spans="1:7" s="13" customFormat="1" x14ac:dyDescent="0.25"/>
    <row r="36" spans="1:7" s="13" customFormat="1" x14ac:dyDescent="0.25">
      <c r="A36" s="61"/>
      <c r="B36" s="73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2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32.8554687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124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232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160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150000</v>
      </c>
      <c r="E7" s="99">
        <f>D7*C7</f>
        <v>150000</v>
      </c>
      <c r="F7" s="98">
        <f>8000*C7</f>
        <v>8000</v>
      </c>
      <c r="G7" s="98">
        <f>E7+F7</f>
        <v>158000</v>
      </c>
    </row>
    <row r="8" spans="1:9" ht="18.75" customHeight="1" x14ac:dyDescent="0.25">
      <c r="A8" s="98">
        <v>2</v>
      </c>
      <c r="B8" s="105" t="s">
        <v>23</v>
      </c>
      <c r="C8" s="100">
        <v>1</v>
      </c>
      <c r="D8" s="100">
        <v>104000</v>
      </c>
      <c r="E8" s="99">
        <f>D8*C8</f>
        <v>104000</v>
      </c>
      <c r="F8" s="98">
        <f t="shared" ref="F8:F32" si="0">8000*C8</f>
        <v>8000</v>
      </c>
      <c r="G8" s="98">
        <f t="shared" ref="G8:G32" si="1">E8+F8</f>
        <v>112000</v>
      </c>
    </row>
    <row r="9" spans="1:9" ht="18.75" customHeight="1" x14ac:dyDescent="0.25">
      <c r="A9" s="98">
        <v>3</v>
      </c>
      <c r="B9" s="105" t="s">
        <v>35</v>
      </c>
      <c r="C9" s="100">
        <v>0.5</v>
      </c>
      <c r="D9" s="100">
        <v>104000</v>
      </c>
      <c r="E9" s="99">
        <f t="shared" ref="E9:E32" si="2">D9*C9</f>
        <v>52000</v>
      </c>
      <c r="F9" s="98">
        <f t="shared" si="0"/>
        <v>4000</v>
      </c>
      <c r="G9" s="98">
        <f t="shared" si="1"/>
        <v>56000</v>
      </c>
    </row>
    <row r="10" spans="1:9" ht="18.75" customHeight="1" x14ac:dyDescent="0.25">
      <c r="A10" s="98">
        <v>4</v>
      </c>
      <c r="B10" s="105" t="s">
        <v>30</v>
      </c>
      <c r="C10" s="100">
        <v>0.5</v>
      </c>
      <c r="D10" s="100">
        <v>104000</v>
      </c>
      <c r="E10" s="99">
        <f t="shared" si="2"/>
        <v>52000</v>
      </c>
      <c r="F10" s="98">
        <f t="shared" si="0"/>
        <v>4000</v>
      </c>
      <c r="G10" s="98">
        <f t="shared" si="1"/>
        <v>56000</v>
      </c>
    </row>
    <row r="11" spans="1:9" s="193" customFormat="1" ht="18.75" customHeight="1" x14ac:dyDescent="0.25">
      <c r="A11" s="99">
        <v>5</v>
      </c>
      <c r="B11" s="194" t="s">
        <v>197</v>
      </c>
      <c r="C11" s="100">
        <v>1</v>
      </c>
      <c r="D11" s="100">
        <v>104000</v>
      </c>
      <c r="E11" s="99">
        <f t="shared" si="2"/>
        <v>104000</v>
      </c>
      <c r="F11" s="99">
        <f t="shared" si="0"/>
        <v>8000</v>
      </c>
      <c r="G11" s="99">
        <f t="shared" si="1"/>
        <v>112000</v>
      </c>
    </row>
    <row r="12" spans="1:9" ht="18.75" customHeight="1" x14ac:dyDescent="0.25">
      <c r="A12" s="98">
        <v>6</v>
      </c>
      <c r="B12" s="101" t="s">
        <v>36</v>
      </c>
      <c r="C12" s="100">
        <v>0.75</v>
      </c>
      <c r="D12" s="100">
        <v>104000</v>
      </c>
      <c r="E12" s="99">
        <f t="shared" si="2"/>
        <v>78000</v>
      </c>
      <c r="F12" s="98">
        <f t="shared" si="0"/>
        <v>6000</v>
      </c>
      <c r="G12" s="98">
        <f t="shared" si="1"/>
        <v>84000</v>
      </c>
    </row>
    <row r="13" spans="1:9" ht="18.75" customHeight="1" x14ac:dyDescent="0.25">
      <c r="A13" s="98">
        <v>7</v>
      </c>
      <c r="B13" s="101" t="s">
        <v>37</v>
      </c>
      <c r="C13" s="100">
        <v>0.56000000000000005</v>
      </c>
      <c r="D13" s="100">
        <v>104000</v>
      </c>
      <c r="E13" s="99">
        <f t="shared" si="2"/>
        <v>58240.000000000007</v>
      </c>
      <c r="F13" s="98">
        <f t="shared" si="0"/>
        <v>4480</v>
      </c>
      <c r="G13" s="98">
        <f t="shared" si="1"/>
        <v>62720.000000000007</v>
      </c>
    </row>
    <row r="14" spans="1:9" ht="18.75" customHeight="1" x14ac:dyDescent="0.25">
      <c r="A14" s="98">
        <v>8</v>
      </c>
      <c r="B14" s="101" t="s">
        <v>37</v>
      </c>
      <c r="C14" s="100">
        <v>0.56000000000000005</v>
      </c>
      <c r="D14" s="100">
        <v>104000</v>
      </c>
      <c r="E14" s="99">
        <f t="shared" si="2"/>
        <v>58240.000000000007</v>
      </c>
      <c r="F14" s="98">
        <f t="shared" si="0"/>
        <v>4480</v>
      </c>
      <c r="G14" s="98">
        <f t="shared" si="1"/>
        <v>62720.000000000007</v>
      </c>
    </row>
    <row r="15" spans="1:9" ht="18.75" customHeight="1" x14ac:dyDescent="0.25">
      <c r="A15" s="98">
        <v>9</v>
      </c>
      <c r="B15" s="101" t="s">
        <v>37</v>
      </c>
      <c r="C15" s="100">
        <v>0.56000000000000005</v>
      </c>
      <c r="D15" s="100">
        <v>104000</v>
      </c>
      <c r="E15" s="99">
        <f t="shared" si="2"/>
        <v>58240.000000000007</v>
      </c>
      <c r="F15" s="98">
        <f t="shared" si="0"/>
        <v>4480</v>
      </c>
      <c r="G15" s="98">
        <f t="shared" si="1"/>
        <v>62720.000000000007</v>
      </c>
      <c r="I15" t="s">
        <v>120</v>
      </c>
    </row>
    <row r="16" spans="1:9" ht="18.75" customHeight="1" x14ac:dyDescent="0.25">
      <c r="A16" s="98">
        <v>10</v>
      </c>
      <c r="B16" s="101" t="s">
        <v>37</v>
      </c>
      <c r="C16" s="100">
        <v>0.56000000000000005</v>
      </c>
      <c r="D16" s="100">
        <v>104000</v>
      </c>
      <c r="E16" s="99">
        <f t="shared" si="2"/>
        <v>58240.000000000007</v>
      </c>
      <c r="F16" s="98">
        <f t="shared" si="0"/>
        <v>4480</v>
      </c>
      <c r="G16" s="98">
        <f t="shared" si="1"/>
        <v>62720.000000000007</v>
      </c>
    </row>
    <row r="17" spans="1:7" ht="18.75" customHeight="1" x14ac:dyDescent="0.25">
      <c r="A17" s="98">
        <v>11</v>
      </c>
      <c r="B17" s="101" t="s">
        <v>37</v>
      </c>
      <c r="C17" s="175">
        <v>0.56000000000000005</v>
      </c>
      <c r="D17" s="100">
        <v>104000</v>
      </c>
      <c r="E17" s="99">
        <f t="shared" si="2"/>
        <v>58240.000000000007</v>
      </c>
      <c r="F17" s="98">
        <f t="shared" si="0"/>
        <v>4480</v>
      </c>
      <c r="G17" s="98">
        <f t="shared" si="1"/>
        <v>62720.000000000007</v>
      </c>
    </row>
    <row r="18" spans="1:7" ht="18.75" customHeight="1" x14ac:dyDescent="0.25">
      <c r="A18" s="98">
        <v>12</v>
      </c>
      <c r="B18" s="101" t="s">
        <v>37</v>
      </c>
      <c r="C18" s="175">
        <v>0.56000000000000005</v>
      </c>
      <c r="D18" s="100">
        <v>104000</v>
      </c>
      <c r="E18" s="99">
        <f t="shared" si="2"/>
        <v>58240.000000000007</v>
      </c>
      <c r="F18" s="98">
        <f t="shared" si="0"/>
        <v>4480</v>
      </c>
      <c r="G18" s="98">
        <f t="shared" si="1"/>
        <v>62720.000000000007</v>
      </c>
    </row>
    <row r="19" spans="1:7" ht="18.75" customHeight="1" x14ac:dyDescent="0.25">
      <c r="A19" s="98">
        <v>13</v>
      </c>
      <c r="B19" s="154" t="s">
        <v>155</v>
      </c>
      <c r="C19" s="175">
        <v>0.75</v>
      </c>
      <c r="D19" s="100">
        <v>104000</v>
      </c>
      <c r="E19" s="99">
        <f t="shared" si="2"/>
        <v>78000</v>
      </c>
      <c r="F19" s="98">
        <f t="shared" si="0"/>
        <v>6000</v>
      </c>
      <c r="G19" s="98">
        <f t="shared" si="1"/>
        <v>84000</v>
      </c>
    </row>
    <row r="20" spans="1:7" ht="18.75" customHeight="1" x14ac:dyDescent="0.25">
      <c r="A20" s="98">
        <v>14</v>
      </c>
      <c r="B20" s="154" t="s">
        <v>38</v>
      </c>
      <c r="C20" s="175">
        <v>0.5</v>
      </c>
      <c r="D20" s="100">
        <v>104000</v>
      </c>
      <c r="E20" s="99">
        <f t="shared" si="2"/>
        <v>52000</v>
      </c>
      <c r="F20" s="98">
        <f t="shared" si="0"/>
        <v>4000</v>
      </c>
      <c r="G20" s="98">
        <f t="shared" si="1"/>
        <v>56000</v>
      </c>
    </row>
    <row r="21" spans="1:7" ht="18.75" customHeight="1" x14ac:dyDescent="0.25">
      <c r="A21" s="98">
        <v>15</v>
      </c>
      <c r="B21" s="154" t="s">
        <v>38</v>
      </c>
      <c r="C21" s="175">
        <v>0.5</v>
      </c>
      <c r="D21" s="100">
        <v>104000</v>
      </c>
      <c r="E21" s="99">
        <f t="shared" si="2"/>
        <v>52000</v>
      </c>
      <c r="F21" s="98">
        <f t="shared" si="0"/>
        <v>4000</v>
      </c>
      <c r="G21" s="98">
        <f t="shared" si="1"/>
        <v>56000</v>
      </c>
    </row>
    <row r="22" spans="1:7" ht="18.75" customHeight="1" x14ac:dyDescent="0.25">
      <c r="A22" s="98">
        <v>16</v>
      </c>
      <c r="B22" s="154" t="s">
        <v>38</v>
      </c>
      <c r="C22" s="175">
        <v>0.5</v>
      </c>
      <c r="D22" s="100">
        <v>104000</v>
      </c>
      <c r="E22" s="99">
        <f t="shared" si="2"/>
        <v>52000</v>
      </c>
      <c r="F22" s="98">
        <f t="shared" si="0"/>
        <v>4000</v>
      </c>
      <c r="G22" s="98">
        <f t="shared" si="1"/>
        <v>56000</v>
      </c>
    </row>
    <row r="23" spans="1:7" ht="18.75" customHeight="1" x14ac:dyDescent="0.25">
      <c r="A23" s="98">
        <v>17</v>
      </c>
      <c r="B23" s="154" t="s">
        <v>38</v>
      </c>
      <c r="C23" s="175">
        <v>0.5</v>
      </c>
      <c r="D23" s="100">
        <v>104000</v>
      </c>
      <c r="E23" s="99">
        <f t="shared" si="2"/>
        <v>52000</v>
      </c>
      <c r="F23" s="98">
        <f t="shared" si="0"/>
        <v>4000</v>
      </c>
      <c r="G23" s="98">
        <f t="shared" si="1"/>
        <v>56000</v>
      </c>
    </row>
    <row r="24" spans="1:7" ht="18.75" customHeight="1" x14ac:dyDescent="0.25">
      <c r="A24" s="98">
        <v>18</v>
      </c>
      <c r="B24" s="154" t="s">
        <v>38</v>
      </c>
      <c r="C24" s="175">
        <v>0.5</v>
      </c>
      <c r="D24" s="100">
        <v>104000</v>
      </c>
      <c r="E24" s="99">
        <f t="shared" si="2"/>
        <v>52000</v>
      </c>
      <c r="F24" s="98">
        <f t="shared" si="0"/>
        <v>4000</v>
      </c>
      <c r="G24" s="98">
        <f t="shared" si="1"/>
        <v>56000</v>
      </c>
    </row>
    <row r="25" spans="1:7" ht="18.75" customHeight="1" x14ac:dyDescent="0.25">
      <c r="A25" s="98">
        <v>19</v>
      </c>
      <c r="B25" s="154" t="s">
        <v>38</v>
      </c>
      <c r="C25" s="175">
        <v>0.5</v>
      </c>
      <c r="D25" s="100">
        <v>104000</v>
      </c>
      <c r="E25" s="99">
        <f t="shared" si="2"/>
        <v>52000</v>
      </c>
      <c r="F25" s="98">
        <f t="shared" si="0"/>
        <v>4000</v>
      </c>
      <c r="G25" s="98">
        <f t="shared" si="1"/>
        <v>56000</v>
      </c>
    </row>
    <row r="26" spans="1:7" ht="18.75" customHeight="1" x14ac:dyDescent="0.25">
      <c r="A26" s="98">
        <v>20</v>
      </c>
      <c r="B26" s="154" t="s">
        <v>156</v>
      </c>
      <c r="C26" s="175">
        <v>1</v>
      </c>
      <c r="D26" s="100">
        <v>104000</v>
      </c>
      <c r="E26" s="99">
        <f t="shared" si="2"/>
        <v>104000</v>
      </c>
      <c r="F26" s="98">
        <f t="shared" si="0"/>
        <v>8000</v>
      </c>
      <c r="G26" s="98">
        <f t="shared" si="1"/>
        <v>112000</v>
      </c>
    </row>
    <row r="27" spans="1:7" ht="18.75" customHeight="1" x14ac:dyDescent="0.25">
      <c r="A27" s="98">
        <v>21</v>
      </c>
      <c r="B27" s="154" t="s">
        <v>157</v>
      </c>
      <c r="C27" s="175">
        <v>1</v>
      </c>
      <c r="D27" s="100">
        <v>104000</v>
      </c>
      <c r="E27" s="99">
        <f t="shared" si="2"/>
        <v>104000</v>
      </c>
      <c r="F27" s="98">
        <f t="shared" si="0"/>
        <v>8000</v>
      </c>
      <c r="G27" s="98">
        <f t="shared" si="1"/>
        <v>112000</v>
      </c>
    </row>
    <row r="28" spans="1:7" ht="18.75" customHeight="1" x14ac:dyDescent="0.25">
      <c r="A28" s="98">
        <v>22</v>
      </c>
      <c r="B28" s="154" t="s">
        <v>158</v>
      </c>
      <c r="C28" s="175">
        <v>0.5</v>
      </c>
      <c r="D28" s="100">
        <v>104000</v>
      </c>
      <c r="E28" s="99">
        <f t="shared" si="2"/>
        <v>52000</v>
      </c>
      <c r="F28" s="98">
        <f t="shared" si="0"/>
        <v>4000</v>
      </c>
      <c r="G28" s="98">
        <f t="shared" si="1"/>
        <v>56000</v>
      </c>
    </row>
    <row r="29" spans="1:7" s="193" customFormat="1" ht="18.75" customHeight="1" x14ac:dyDescent="0.25">
      <c r="A29" s="99">
        <v>23</v>
      </c>
      <c r="B29" s="192" t="s">
        <v>36</v>
      </c>
      <c r="C29" s="99">
        <v>0.5</v>
      </c>
      <c r="D29" s="100">
        <v>104000</v>
      </c>
      <c r="E29" s="99">
        <f t="shared" si="2"/>
        <v>52000</v>
      </c>
      <c r="F29" s="99">
        <f t="shared" si="0"/>
        <v>4000</v>
      </c>
      <c r="G29" s="99">
        <f t="shared" si="1"/>
        <v>56000</v>
      </c>
    </row>
    <row r="30" spans="1:7" ht="18.75" customHeight="1" x14ac:dyDescent="0.25">
      <c r="A30" s="98">
        <v>24</v>
      </c>
      <c r="B30" s="154" t="s">
        <v>159</v>
      </c>
      <c r="C30" s="175">
        <v>0.5</v>
      </c>
      <c r="D30" s="100">
        <v>104000</v>
      </c>
      <c r="E30" s="99">
        <f t="shared" si="2"/>
        <v>52000</v>
      </c>
      <c r="F30" s="98">
        <f t="shared" si="0"/>
        <v>4000</v>
      </c>
      <c r="G30" s="98">
        <f t="shared" si="1"/>
        <v>56000</v>
      </c>
    </row>
    <row r="31" spans="1:7" ht="18.75" customHeight="1" x14ac:dyDescent="0.25">
      <c r="A31" s="98">
        <v>25</v>
      </c>
      <c r="B31" s="154" t="s">
        <v>29</v>
      </c>
      <c r="C31" s="175">
        <v>1</v>
      </c>
      <c r="D31" s="100">
        <v>104000</v>
      </c>
      <c r="E31" s="99">
        <f t="shared" si="2"/>
        <v>104000</v>
      </c>
      <c r="F31" s="98">
        <f t="shared" si="0"/>
        <v>8000</v>
      </c>
      <c r="G31" s="98">
        <f t="shared" si="1"/>
        <v>112000</v>
      </c>
    </row>
    <row r="32" spans="1:7" ht="18.75" customHeight="1" x14ac:dyDescent="0.25">
      <c r="A32" s="98">
        <v>26</v>
      </c>
      <c r="B32" s="154" t="s">
        <v>29</v>
      </c>
      <c r="C32" s="175">
        <v>1</v>
      </c>
      <c r="D32" s="100">
        <v>104000</v>
      </c>
      <c r="E32" s="99">
        <f t="shared" si="2"/>
        <v>104000</v>
      </c>
      <c r="F32" s="98">
        <f t="shared" si="0"/>
        <v>8000</v>
      </c>
      <c r="G32" s="98">
        <f t="shared" si="1"/>
        <v>112000</v>
      </c>
    </row>
    <row r="33" spans="1:8" ht="18.75" customHeight="1" x14ac:dyDescent="0.25">
      <c r="A33" s="98"/>
      <c r="B33" s="154" t="s">
        <v>154</v>
      </c>
      <c r="C33" s="154">
        <f>SUM(C7:C32)</f>
        <v>17.360000000000003</v>
      </c>
      <c r="D33" s="154">
        <f t="shared" ref="D33:G33" si="3">SUM(D7:D32)</f>
        <v>2750000</v>
      </c>
      <c r="E33" s="154">
        <f t="shared" si="3"/>
        <v>1851440</v>
      </c>
      <c r="F33" s="154">
        <f t="shared" si="3"/>
        <v>138880</v>
      </c>
      <c r="G33" s="154">
        <f t="shared" si="3"/>
        <v>1990320</v>
      </c>
    </row>
    <row r="34" spans="1:8" ht="33" customHeight="1" x14ac:dyDescent="0.25">
      <c r="A34" s="142"/>
      <c r="B34" s="169" t="s">
        <v>194</v>
      </c>
      <c r="C34" s="169"/>
      <c r="D34" s="169"/>
      <c r="E34" s="169"/>
      <c r="F34" s="169"/>
      <c r="G34" s="169"/>
      <c r="H34" s="168"/>
    </row>
    <row r="35" spans="1:8" ht="21" customHeight="1" x14ac:dyDescent="0.25">
      <c r="A35" s="142"/>
      <c r="B35" s="73"/>
      <c r="C35" s="73" t="s">
        <v>93</v>
      </c>
      <c r="D35" s="73"/>
      <c r="E35" s="14"/>
      <c r="F35" s="14"/>
      <c r="G35" s="14"/>
      <c r="H35" s="14"/>
    </row>
    <row r="36" spans="1:8" ht="21" customHeight="1" x14ac:dyDescent="0.25">
      <c r="A36" s="142"/>
      <c r="B36" s="80" t="s">
        <v>23</v>
      </c>
      <c r="C36" s="80"/>
      <c r="D36" s="80"/>
      <c r="E36" s="80"/>
      <c r="F36" s="80"/>
      <c r="G36" s="80"/>
      <c r="H36" s="80"/>
    </row>
    <row r="37" spans="1:8" ht="21" customHeight="1" x14ac:dyDescent="0.25">
      <c r="A37" s="142"/>
      <c r="B37" s="61"/>
      <c r="C37" s="73" t="s">
        <v>94</v>
      </c>
      <c r="D37" s="73"/>
      <c r="E37" s="13"/>
      <c r="F37" s="13"/>
      <c r="G37" s="13"/>
      <c r="H37" s="13"/>
    </row>
    <row r="38" spans="1:8" ht="21" customHeight="1" x14ac:dyDescent="0.25">
      <c r="A38" s="142"/>
      <c r="B38" s="146"/>
      <c r="C38" s="143"/>
      <c r="D38" s="143"/>
      <c r="E38" s="144"/>
      <c r="F38" s="142"/>
      <c r="G38" s="142"/>
    </row>
    <row r="39" spans="1:8" ht="21" customHeight="1" x14ac:dyDescent="0.25">
      <c r="A39" s="147"/>
      <c r="B39" s="148"/>
      <c r="C39" s="143"/>
      <c r="D39" s="143"/>
      <c r="E39" s="301"/>
      <c r="F39" s="301"/>
      <c r="G39" s="301"/>
    </row>
    <row r="40" spans="1:8" ht="21" customHeight="1" x14ac:dyDescent="0.25">
      <c r="A40" s="147"/>
      <c r="B40" s="148"/>
      <c r="C40" s="143"/>
      <c r="D40" s="143"/>
      <c r="E40" s="144"/>
      <c r="F40" s="142"/>
      <c r="G40" s="142"/>
    </row>
    <row r="41" spans="1:8" ht="21" customHeight="1" x14ac:dyDescent="0.25">
      <c r="A41" s="142"/>
      <c r="B41" s="146"/>
      <c r="C41" s="143"/>
      <c r="D41" s="143"/>
      <c r="E41" s="144"/>
      <c r="F41" s="142"/>
      <c r="G41" s="142"/>
    </row>
    <row r="42" spans="1:8" ht="21" customHeight="1" x14ac:dyDescent="0.25">
      <c r="A42" s="142"/>
      <c r="B42" s="146"/>
      <c r="C42" s="143"/>
      <c r="D42" s="143"/>
      <c r="E42" s="144"/>
      <c r="F42" s="142"/>
      <c r="G42" s="142"/>
    </row>
    <row r="43" spans="1:8" ht="21" customHeight="1" x14ac:dyDescent="0.25">
      <c r="A43" s="142"/>
      <c r="B43" s="146"/>
      <c r="C43" s="143"/>
      <c r="D43" s="143"/>
      <c r="E43" s="144"/>
      <c r="F43" s="142"/>
      <c r="G43" s="142"/>
    </row>
    <row r="44" spans="1:8" ht="21" customHeight="1" x14ac:dyDescent="0.25">
      <c r="A44" s="142"/>
      <c r="B44" s="149"/>
      <c r="C44" s="143"/>
      <c r="D44" s="143"/>
      <c r="E44" s="144"/>
      <c r="F44" s="150"/>
      <c r="G44" s="142"/>
    </row>
    <row r="45" spans="1:8" ht="21" customHeight="1" x14ac:dyDescent="0.25">
      <c r="A45" s="142"/>
      <c r="B45" s="146"/>
      <c r="C45" s="143"/>
      <c r="D45" s="143"/>
      <c r="E45" s="144"/>
      <c r="F45" s="142"/>
      <c r="G45" s="145"/>
    </row>
    <row r="46" spans="1:8" ht="21" customHeight="1" x14ac:dyDescent="0.25">
      <c r="A46" s="142"/>
      <c r="B46" s="146"/>
      <c r="C46" s="143"/>
      <c r="D46" s="143"/>
      <c r="E46" s="144"/>
      <c r="F46" s="142"/>
      <c r="G46" s="145"/>
    </row>
    <row r="47" spans="1:8" ht="21" customHeight="1" x14ac:dyDescent="0.25">
      <c r="A47" s="142"/>
      <c r="B47" s="146"/>
      <c r="C47" s="143"/>
      <c r="D47" s="143"/>
      <c r="E47" s="144"/>
      <c r="F47" s="142"/>
      <c r="G47" s="142"/>
    </row>
    <row r="48" spans="1:8" ht="24" customHeight="1" x14ac:dyDescent="0.25">
      <c r="A48" s="142"/>
      <c r="B48" s="170"/>
      <c r="C48" s="170"/>
      <c r="D48" s="170"/>
      <c r="E48" s="170"/>
      <c r="F48" s="170"/>
      <c r="G48" s="171"/>
    </row>
    <row r="49" spans="1:7" s="13" customFormat="1" ht="30.75" customHeight="1" x14ac:dyDescent="0.25">
      <c r="A49" s="298"/>
      <c r="B49" s="298"/>
      <c r="C49" s="298"/>
      <c r="D49" s="298"/>
      <c r="E49" s="298"/>
      <c r="F49" s="298"/>
      <c r="G49" s="298"/>
    </row>
    <row r="50" spans="1:7" s="14" customFormat="1" x14ac:dyDescent="0.25">
      <c r="A50" s="73"/>
      <c r="B50" s="73"/>
    </row>
    <row r="51" spans="1:7" s="13" customFormat="1" x14ac:dyDescent="0.25"/>
    <row r="52" spans="1:7" s="13" customFormat="1" x14ac:dyDescent="0.25">
      <c r="A52" s="61"/>
      <c r="B52" s="73"/>
    </row>
    <row r="53" spans="1:7" x14ac:dyDescent="0.25">
      <c r="A53" s="17"/>
      <c r="B53" s="17"/>
      <c r="C53" s="17"/>
      <c r="D53" s="17"/>
      <c r="E53" s="17"/>
      <c r="F53" s="17"/>
      <c r="G53" s="17"/>
    </row>
    <row r="54" spans="1:7" ht="15" x14ac:dyDescent="0.25">
      <c r="A54"/>
      <c r="B54"/>
      <c r="C54"/>
      <c r="D54"/>
      <c r="E54"/>
      <c r="F54"/>
      <c r="G54"/>
    </row>
    <row r="62" spans="1:7" x14ac:dyDescent="0.25">
      <c r="F62" s="20" t="s">
        <v>66</v>
      </c>
    </row>
  </sheetData>
  <mergeCells count="7">
    <mergeCell ref="A49:G49"/>
    <mergeCell ref="E1:G1"/>
    <mergeCell ref="E2:G2"/>
    <mergeCell ref="E3:G3"/>
    <mergeCell ref="A4:G4"/>
    <mergeCell ref="A5:G5"/>
    <mergeCell ref="E39:G39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36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7" x14ac:dyDescent="0.25">
      <c r="E1" s="295" t="s">
        <v>62</v>
      </c>
      <c r="F1" s="295"/>
      <c r="G1" s="295"/>
    </row>
    <row r="2" spans="1:7" x14ac:dyDescent="0.25">
      <c r="E2" s="295" t="s">
        <v>92</v>
      </c>
      <c r="F2" s="295"/>
      <c r="G2" s="295"/>
    </row>
    <row r="3" spans="1:7" x14ac:dyDescent="0.25">
      <c r="E3" s="281" t="s">
        <v>240</v>
      </c>
      <c r="F3" s="281"/>
      <c r="G3" s="281"/>
    </row>
    <row r="4" spans="1:7" ht="15" x14ac:dyDescent="0.25">
      <c r="A4" s="299" t="s">
        <v>124</v>
      </c>
      <c r="B4" s="299"/>
      <c r="C4" s="299"/>
      <c r="D4" s="299"/>
      <c r="E4" s="299"/>
      <c r="F4" s="299"/>
      <c r="G4" s="299"/>
    </row>
    <row r="5" spans="1:7" ht="16.5" thickBot="1" x14ac:dyDescent="0.3">
      <c r="A5" s="300" t="s">
        <v>233</v>
      </c>
      <c r="B5" s="300"/>
      <c r="C5" s="300"/>
      <c r="D5" s="300"/>
      <c r="E5" s="300"/>
      <c r="F5" s="300"/>
      <c r="G5" s="300"/>
    </row>
    <row r="6" spans="1:7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161</v>
      </c>
      <c r="F6" s="151" t="s">
        <v>5</v>
      </c>
      <c r="G6" s="151" t="s">
        <v>6</v>
      </c>
    </row>
    <row r="7" spans="1:7" ht="18.75" customHeight="1" x14ac:dyDescent="0.25">
      <c r="A7" s="98">
        <v>1</v>
      </c>
      <c r="B7" s="105" t="s">
        <v>167</v>
      </c>
      <c r="C7" s="100">
        <v>1</v>
      </c>
      <c r="D7" s="100">
        <v>150000</v>
      </c>
      <c r="E7" s="99">
        <f>C7*D7</f>
        <v>150000</v>
      </c>
      <c r="F7" s="98">
        <f>8000*C7</f>
        <v>8000</v>
      </c>
      <c r="G7" s="98">
        <f>E7+F7</f>
        <v>158000</v>
      </c>
    </row>
    <row r="8" spans="1:7" ht="18.75" customHeight="1" x14ac:dyDescent="0.25">
      <c r="A8" s="98">
        <v>2</v>
      </c>
      <c r="B8" s="105" t="s">
        <v>25</v>
      </c>
      <c r="C8" s="100">
        <v>0.5</v>
      </c>
      <c r="D8" s="100">
        <v>110000</v>
      </c>
      <c r="E8" s="99">
        <f t="shared" ref="E8:E31" si="0">C8*D8</f>
        <v>55000</v>
      </c>
      <c r="F8" s="98">
        <f t="shared" ref="F8:F31" si="1">8000*C8</f>
        <v>4000</v>
      </c>
      <c r="G8" s="98">
        <f t="shared" ref="G8:G31" si="2">E8+F8</f>
        <v>59000</v>
      </c>
    </row>
    <row r="9" spans="1:7" ht="18.75" customHeight="1" x14ac:dyDescent="0.25">
      <c r="A9" s="98">
        <v>3</v>
      </c>
      <c r="B9" s="105" t="s">
        <v>35</v>
      </c>
      <c r="C9" s="100">
        <v>0.5</v>
      </c>
      <c r="D9" s="100">
        <v>104000</v>
      </c>
      <c r="E9" s="99">
        <f t="shared" si="0"/>
        <v>52000</v>
      </c>
      <c r="F9" s="98">
        <f t="shared" si="1"/>
        <v>4000</v>
      </c>
      <c r="G9" s="98">
        <f t="shared" si="2"/>
        <v>56000</v>
      </c>
    </row>
    <row r="10" spans="1:7" ht="18.75" customHeight="1" x14ac:dyDescent="0.25">
      <c r="A10" s="98">
        <v>4</v>
      </c>
      <c r="B10" s="105" t="s">
        <v>37</v>
      </c>
      <c r="C10" s="100">
        <v>0.56000000000000005</v>
      </c>
      <c r="D10" s="100">
        <v>104000</v>
      </c>
      <c r="E10" s="99">
        <f>D10*C10</f>
        <v>58240.000000000007</v>
      </c>
      <c r="F10" s="98">
        <f t="shared" si="1"/>
        <v>4480</v>
      </c>
      <c r="G10" s="98">
        <f t="shared" si="2"/>
        <v>62720.000000000007</v>
      </c>
    </row>
    <row r="11" spans="1:7" ht="18.75" customHeight="1" x14ac:dyDescent="0.25">
      <c r="A11" s="98">
        <v>5</v>
      </c>
      <c r="B11" s="105" t="s">
        <v>37</v>
      </c>
      <c r="C11" s="100">
        <v>0.56000000000000005</v>
      </c>
      <c r="D11" s="100">
        <v>104000</v>
      </c>
      <c r="E11" s="99">
        <f t="shared" ref="E11:E15" si="3">D11*C11</f>
        <v>58240.000000000007</v>
      </c>
      <c r="F11" s="98">
        <f t="shared" si="1"/>
        <v>4480</v>
      </c>
      <c r="G11" s="98">
        <f t="shared" si="2"/>
        <v>62720.000000000007</v>
      </c>
    </row>
    <row r="12" spans="1:7" ht="18.75" customHeight="1" x14ac:dyDescent="0.25">
      <c r="A12" s="98">
        <v>6</v>
      </c>
      <c r="B12" s="105" t="s">
        <v>37</v>
      </c>
      <c r="C12" s="100">
        <v>0.56000000000000005</v>
      </c>
      <c r="D12" s="100">
        <v>104000</v>
      </c>
      <c r="E12" s="99">
        <f t="shared" si="3"/>
        <v>58240.000000000007</v>
      </c>
      <c r="F12" s="98">
        <f t="shared" si="1"/>
        <v>4480</v>
      </c>
      <c r="G12" s="98">
        <f t="shared" si="2"/>
        <v>62720.000000000007</v>
      </c>
    </row>
    <row r="13" spans="1:7" ht="18.75" customHeight="1" x14ac:dyDescent="0.25">
      <c r="A13" s="98">
        <v>7</v>
      </c>
      <c r="B13" s="105" t="s">
        <v>37</v>
      </c>
      <c r="C13" s="100">
        <v>0.56000000000000005</v>
      </c>
      <c r="D13" s="100">
        <v>104000</v>
      </c>
      <c r="E13" s="99">
        <f t="shared" si="3"/>
        <v>58240.000000000007</v>
      </c>
      <c r="F13" s="98">
        <f t="shared" si="1"/>
        <v>4480</v>
      </c>
      <c r="G13" s="98">
        <f t="shared" si="2"/>
        <v>62720.000000000007</v>
      </c>
    </row>
    <row r="14" spans="1:7" ht="18.75" customHeight="1" x14ac:dyDescent="0.25">
      <c r="A14" s="98">
        <v>8</v>
      </c>
      <c r="B14" s="105" t="s">
        <v>37</v>
      </c>
      <c r="C14" s="100">
        <v>0.56000000000000005</v>
      </c>
      <c r="D14" s="100">
        <v>104000</v>
      </c>
      <c r="E14" s="99">
        <f t="shared" si="3"/>
        <v>58240.000000000007</v>
      </c>
      <c r="F14" s="98">
        <f t="shared" si="1"/>
        <v>4480</v>
      </c>
      <c r="G14" s="98">
        <f t="shared" si="2"/>
        <v>62720.000000000007</v>
      </c>
    </row>
    <row r="15" spans="1:7" ht="18.75" customHeight="1" x14ac:dyDescent="0.25">
      <c r="A15" s="98">
        <v>9</v>
      </c>
      <c r="B15" s="105" t="s">
        <v>37</v>
      </c>
      <c r="C15" s="100">
        <v>0.56000000000000005</v>
      </c>
      <c r="D15" s="100">
        <v>104000</v>
      </c>
      <c r="E15" s="99">
        <f t="shared" si="3"/>
        <v>58240.000000000007</v>
      </c>
      <c r="F15" s="98">
        <f t="shared" si="1"/>
        <v>4480</v>
      </c>
      <c r="G15" s="98">
        <f t="shared" si="2"/>
        <v>62720.000000000007</v>
      </c>
    </row>
    <row r="16" spans="1:7" ht="18.75" customHeight="1" x14ac:dyDescent="0.25">
      <c r="A16" s="98">
        <v>10</v>
      </c>
      <c r="B16" s="101" t="s">
        <v>162</v>
      </c>
      <c r="C16" s="100">
        <v>0.5</v>
      </c>
      <c r="D16" s="100">
        <v>104000</v>
      </c>
      <c r="E16" s="99">
        <f t="shared" si="0"/>
        <v>52000</v>
      </c>
      <c r="F16" s="98">
        <f t="shared" si="1"/>
        <v>4000</v>
      </c>
      <c r="G16" s="98">
        <f t="shared" si="2"/>
        <v>56000</v>
      </c>
    </row>
    <row r="17" spans="1:9" ht="18.75" customHeight="1" x14ac:dyDescent="0.25">
      <c r="A17" s="98">
        <v>11</v>
      </c>
      <c r="B17" s="101" t="s">
        <v>162</v>
      </c>
      <c r="C17" s="100">
        <v>0.5</v>
      </c>
      <c r="D17" s="100">
        <v>104000</v>
      </c>
      <c r="E17" s="99">
        <f t="shared" si="0"/>
        <v>52000</v>
      </c>
      <c r="F17" s="98">
        <f t="shared" si="1"/>
        <v>4000</v>
      </c>
      <c r="G17" s="98">
        <f t="shared" si="2"/>
        <v>56000</v>
      </c>
    </row>
    <row r="18" spans="1:9" ht="18.75" customHeight="1" x14ac:dyDescent="0.25">
      <c r="A18" s="98">
        <v>12</v>
      </c>
      <c r="B18" s="101" t="s">
        <v>162</v>
      </c>
      <c r="C18" s="100">
        <v>0.5</v>
      </c>
      <c r="D18" s="100">
        <v>104000</v>
      </c>
      <c r="E18" s="99">
        <f t="shared" si="0"/>
        <v>52000</v>
      </c>
      <c r="F18" s="98">
        <f t="shared" si="1"/>
        <v>4000</v>
      </c>
      <c r="G18" s="98">
        <f t="shared" si="2"/>
        <v>56000</v>
      </c>
    </row>
    <row r="19" spans="1:9" ht="18.75" customHeight="1" x14ac:dyDescent="0.25">
      <c r="A19" s="98">
        <v>13</v>
      </c>
      <c r="B19" s="101" t="s">
        <v>162</v>
      </c>
      <c r="C19" s="100">
        <v>0.5</v>
      </c>
      <c r="D19" s="100">
        <v>104000</v>
      </c>
      <c r="E19" s="99">
        <f t="shared" si="0"/>
        <v>52000</v>
      </c>
      <c r="F19" s="98">
        <f t="shared" si="1"/>
        <v>4000</v>
      </c>
      <c r="G19" s="98">
        <f t="shared" si="2"/>
        <v>56000</v>
      </c>
    </row>
    <row r="20" spans="1:9" ht="18.75" customHeight="1" x14ac:dyDescent="0.25">
      <c r="A20" s="98">
        <v>14</v>
      </c>
      <c r="B20" s="101" t="s">
        <v>162</v>
      </c>
      <c r="C20" s="100">
        <v>0.5</v>
      </c>
      <c r="D20" s="100">
        <v>104000</v>
      </c>
      <c r="E20" s="99">
        <f t="shared" si="0"/>
        <v>52000</v>
      </c>
      <c r="F20" s="98">
        <f t="shared" si="1"/>
        <v>4000</v>
      </c>
      <c r="G20" s="98">
        <f t="shared" si="2"/>
        <v>56000</v>
      </c>
    </row>
    <row r="21" spans="1:9" ht="18.75" customHeight="1" x14ac:dyDescent="0.25">
      <c r="A21" s="98">
        <v>15</v>
      </c>
      <c r="B21" s="101" t="s">
        <v>162</v>
      </c>
      <c r="C21" s="100">
        <v>0.5</v>
      </c>
      <c r="D21" s="100">
        <v>104000</v>
      </c>
      <c r="E21" s="99">
        <f t="shared" si="0"/>
        <v>52000</v>
      </c>
      <c r="F21" s="98">
        <f t="shared" si="1"/>
        <v>4000</v>
      </c>
      <c r="G21" s="98">
        <f t="shared" si="2"/>
        <v>56000</v>
      </c>
    </row>
    <row r="22" spans="1:9" ht="18.75" customHeight="1" x14ac:dyDescent="0.25">
      <c r="A22" s="98">
        <v>16</v>
      </c>
      <c r="B22" s="101" t="s">
        <v>163</v>
      </c>
      <c r="C22" s="100">
        <v>0.5</v>
      </c>
      <c r="D22" s="100">
        <v>104000</v>
      </c>
      <c r="E22" s="99">
        <f t="shared" si="0"/>
        <v>52000</v>
      </c>
      <c r="F22" s="98">
        <f t="shared" si="1"/>
        <v>4000</v>
      </c>
      <c r="G22" s="98">
        <f t="shared" si="2"/>
        <v>56000</v>
      </c>
    </row>
    <row r="23" spans="1:9" ht="18.75" customHeight="1" x14ac:dyDescent="0.25">
      <c r="A23" s="98">
        <v>17</v>
      </c>
      <c r="B23" s="101" t="s">
        <v>36</v>
      </c>
      <c r="C23" s="100">
        <v>1</v>
      </c>
      <c r="D23" s="100">
        <v>104000</v>
      </c>
      <c r="E23" s="99">
        <f t="shared" si="0"/>
        <v>104000</v>
      </c>
      <c r="F23" s="98">
        <f t="shared" si="1"/>
        <v>8000</v>
      </c>
      <c r="G23" s="98">
        <f t="shared" si="2"/>
        <v>112000</v>
      </c>
    </row>
    <row r="24" spans="1:9" ht="18.75" customHeight="1" x14ac:dyDescent="0.25">
      <c r="A24" s="98">
        <v>18</v>
      </c>
      <c r="B24" s="101" t="s">
        <v>30</v>
      </c>
      <c r="C24" s="100">
        <v>0.75</v>
      </c>
      <c r="D24" s="100">
        <v>104000</v>
      </c>
      <c r="E24" s="99">
        <f t="shared" si="0"/>
        <v>78000</v>
      </c>
      <c r="F24" s="98">
        <f t="shared" si="1"/>
        <v>6000</v>
      </c>
      <c r="G24" s="98">
        <f t="shared" si="2"/>
        <v>84000</v>
      </c>
    </row>
    <row r="25" spans="1:9" ht="18.75" customHeight="1" x14ac:dyDescent="0.25">
      <c r="A25" s="98">
        <v>19</v>
      </c>
      <c r="B25" s="101" t="s">
        <v>11</v>
      </c>
      <c r="C25" s="100">
        <v>0.5</v>
      </c>
      <c r="D25" s="100">
        <v>104000</v>
      </c>
      <c r="E25" s="99">
        <f t="shared" si="0"/>
        <v>52000</v>
      </c>
      <c r="F25" s="98">
        <f t="shared" si="1"/>
        <v>4000</v>
      </c>
      <c r="G25" s="98">
        <f t="shared" si="2"/>
        <v>56000</v>
      </c>
      <c r="I25" t="s">
        <v>120</v>
      </c>
    </row>
    <row r="26" spans="1:9" ht="18.75" customHeight="1" x14ac:dyDescent="0.25">
      <c r="A26" s="98">
        <v>20</v>
      </c>
      <c r="B26" s="152" t="s">
        <v>40</v>
      </c>
      <c r="C26" s="100">
        <v>1</v>
      </c>
      <c r="D26" s="100">
        <v>104000</v>
      </c>
      <c r="E26" s="99">
        <f t="shared" si="0"/>
        <v>104000</v>
      </c>
      <c r="F26" s="98">
        <f t="shared" si="1"/>
        <v>8000</v>
      </c>
      <c r="G26" s="98">
        <f t="shared" si="2"/>
        <v>112000</v>
      </c>
    </row>
    <row r="27" spans="1:9" ht="18.75" customHeight="1" x14ac:dyDescent="0.25">
      <c r="A27" s="98">
        <v>21</v>
      </c>
      <c r="B27" s="152" t="s">
        <v>41</v>
      </c>
      <c r="C27" s="100">
        <v>0.5</v>
      </c>
      <c r="D27" s="100">
        <v>104000</v>
      </c>
      <c r="E27" s="99">
        <f t="shared" si="0"/>
        <v>52000</v>
      </c>
      <c r="F27" s="98">
        <f t="shared" si="1"/>
        <v>4000</v>
      </c>
      <c r="G27" s="98">
        <f t="shared" si="2"/>
        <v>56000</v>
      </c>
    </row>
    <row r="28" spans="1:9" ht="18.75" customHeight="1" x14ac:dyDescent="0.25">
      <c r="A28" s="98">
        <v>22</v>
      </c>
      <c r="B28" s="152" t="s">
        <v>164</v>
      </c>
      <c r="C28" s="100">
        <v>0.5</v>
      </c>
      <c r="D28" s="100">
        <v>104000</v>
      </c>
      <c r="E28" s="99">
        <f t="shared" si="0"/>
        <v>52000</v>
      </c>
      <c r="F28" s="98">
        <f t="shared" si="1"/>
        <v>4000</v>
      </c>
      <c r="G28" s="98">
        <f t="shared" si="2"/>
        <v>56000</v>
      </c>
    </row>
    <row r="29" spans="1:9" ht="18.75" customHeight="1" x14ac:dyDescent="0.25">
      <c r="A29" s="98">
        <v>23</v>
      </c>
      <c r="B29" s="152" t="s">
        <v>165</v>
      </c>
      <c r="C29" s="100">
        <v>0.75</v>
      </c>
      <c r="D29" s="100">
        <v>104000</v>
      </c>
      <c r="E29" s="99">
        <f t="shared" si="0"/>
        <v>78000</v>
      </c>
      <c r="F29" s="98">
        <f t="shared" si="1"/>
        <v>6000</v>
      </c>
      <c r="G29" s="98">
        <f t="shared" si="2"/>
        <v>84000</v>
      </c>
    </row>
    <row r="30" spans="1:9" ht="18.75" customHeight="1" x14ac:dyDescent="0.25">
      <c r="A30" s="98">
        <v>24</v>
      </c>
      <c r="B30" s="152" t="s">
        <v>166</v>
      </c>
      <c r="C30" s="100">
        <v>1</v>
      </c>
      <c r="D30" s="100">
        <v>104000</v>
      </c>
      <c r="E30" s="99">
        <f t="shared" si="0"/>
        <v>104000</v>
      </c>
      <c r="F30" s="98">
        <f t="shared" si="1"/>
        <v>8000</v>
      </c>
      <c r="G30" s="98">
        <f t="shared" si="2"/>
        <v>112000</v>
      </c>
    </row>
    <row r="31" spans="1:9" ht="18.75" customHeight="1" x14ac:dyDescent="0.25">
      <c r="A31" s="98">
        <v>25</v>
      </c>
      <c r="B31" s="152" t="s">
        <v>22</v>
      </c>
      <c r="C31" s="100">
        <v>0.5</v>
      </c>
      <c r="D31" s="100">
        <v>104000</v>
      </c>
      <c r="E31" s="99">
        <f t="shared" si="0"/>
        <v>52000</v>
      </c>
      <c r="F31" s="98">
        <f t="shared" si="1"/>
        <v>4000</v>
      </c>
      <c r="G31" s="98">
        <f t="shared" si="2"/>
        <v>56000</v>
      </c>
    </row>
    <row r="32" spans="1:9" ht="18.75" customHeight="1" x14ac:dyDescent="0.25">
      <c r="A32" s="98"/>
      <c r="B32" s="152"/>
      <c r="C32" s="100"/>
      <c r="D32" s="100"/>
      <c r="E32" s="99"/>
      <c r="F32" s="98"/>
      <c r="G32" s="98"/>
    </row>
    <row r="33" spans="1:8" ht="18.75" customHeight="1" x14ac:dyDescent="0.25">
      <c r="A33" s="98"/>
      <c r="B33" s="154" t="s">
        <v>154</v>
      </c>
      <c r="C33" s="154">
        <f>SUM(C7:C31)</f>
        <v>15.360000000000001</v>
      </c>
      <c r="D33" s="154">
        <f>SUM(D7:D32)</f>
        <v>2652000</v>
      </c>
      <c r="E33" s="154">
        <f>SUM(E7:E32)</f>
        <v>1646440</v>
      </c>
      <c r="F33" s="154">
        <f>SUM(F7:F32)</f>
        <v>122880</v>
      </c>
      <c r="G33" s="154">
        <f>SUM(G7:G32)</f>
        <v>1769320</v>
      </c>
    </row>
    <row r="34" spans="1:8" ht="18.75" customHeight="1" x14ac:dyDescent="0.25">
      <c r="A34" s="142"/>
      <c r="B34" s="172"/>
      <c r="C34" s="172"/>
      <c r="D34" s="172"/>
      <c r="E34" s="172"/>
      <c r="F34" s="172"/>
      <c r="G34" s="172"/>
    </row>
    <row r="35" spans="1:8" ht="18.75" customHeight="1" x14ac:dyDescent="0.25">
      <c r="A35" s="142"/>
      <c r="B35" s="172"/>
      <c r="C35" s="172"/>
      <c r="D35" s="172"/>
      <c r="E35" s="172"/>
      <c r="F35" s="172"/>
      <c r="G35" s="172"/>
    </row>
    <row r="36" spans="1:8" ht="33" customHeight="1" x14ac:dyDescent="0.25">
      <c r="A36" s="142"/>
      <c r="B36" s="293" t="s">
        <v>194</v>
      </c>
      <c r="C36" s="293"/>
      <c r="D36" s="293"/>
      <c r="E36" s="293"/>
      <c r="F36" s="293"/>
      <c r="G36" s="293"/>
      <c r="H36" s="293"/>
    </row>
    <row r="37" spans="1:8" ht="21" customHeight="1" x14ac:dyDescent="0.25">
      <c r="A37" s="142"/>
      <c r="B37" s="73"/>
      <c r="C37" s="73" t="s">
        <v>93</v>
      </c>
      <c r="D37" s="73"/>
      <c r="E37" s="14"/>
      <c r="F37" s="14"/>
      <c r="G37" s="14"/>
      <c r="H37" s="14"/>
    </row>
    <row r="38" spans="1:8" ht="21" customHeight="1" x14ac:dyDescent="0.25">
      <c r="A38" s="142"/>
      <c r="B38" s="80" t="s">
        <v>23</v>
      </c>
      <c r="C38" s="80"/>
      <c r="D38" s="80"/>
      <c r="E38" s="80"/>
      <c r="F38" s="80"/>
      <c r="G38" s="80"/>
      <c r="H38" s="80"/>
    </row>
    <row r="39" spans="1:8" ht="21" customHeight="1" x14ac:dyDescent="0.25">
      <c r="A39" s="142"/>
      <c r="B39" s="61"/>
      <c r="C39" s="73" t="s">
        <v>94</v>
      </c>
      <c r="D39" s="73"/>
      <c r="E39" s="13"/>
      <c r="F39" s="13"/>
      <c r="G39" s="13"/>
      <c r="H39" s="13"/>
    </row>
    <row r="40" spans="1:8" ht="21" customHeight="1" x14ac:dyDescent="0.25">
      <c r="A40" s="142"/>
      <c r="B40" s="146"/>
      <c r="C40" s="143"/>
      <c r="D40" s="143"/>
      <c r="E40" s="144"/>
      <c r="F40" s="142"/>
      <c r="G40" s="142"/>
    </row>
    <row r="41" spans="1:8" ht="21" customHeight="1" x14ac:dyDescent="0.25">
      <c r="A41" s="147"/>
      <c r="B41" s="148"/>
      <c r="C41" s="143"/>
      <c r="D41" s="143"/>
      <c r="E41" s="301"/>
      <c r="F41" s="301"/>
      <c r="G41" s="301"/>
    </row>
    <row r="42" spans="1:8" ht="21" customHeight="1" x14ac:dyDescent="0.25">
      <c r="A42" s="147"/>
      <c r="B42" s="148"/>
      <c r="C42" s="143"/>
      <c r="D42" s="143"/>
      <c r="E42" s="144"/>
      <c r="F42" s="142"/>
      <c r="G42" s="142"/>
    </row>
    <row r="43" spans="1:8" ht="21" customHeight="1" x14ac:dyDescent="0.25">
      <c r="A43" s="142"/>
      <c r="B43" s="146"/>
      <c r="C43" s="143"/>
      <c r="D43" s="143"/>
      <c r="E43" s="144"/>
      <c r="F43" s="142"/>
      <c r="G43" s="142"/>
    </row>
    <row r="44" spans="1:8" ht="21" customHeight="1" x14ac:dyDescent="0.25">
      <c r="A44" s="142"/>
      <c r="B44" s="146"/>
      <c r="C44" s="143"/>
      <c r="D44" s="143"/>
      <c r="E44" s="144"/>
      <c r="F44" s="142"/>
      <c r="G44" s="142"/>
    </row>
    <row r="45" spans="1:8" ht="21" customHeight="1" x14ac:dyDescent="0.25">
      <c r="A45" s="142"/>
      <c r="B45" s="146"/>
      <c r="C45" s="143"/>
      <c r="D45" s="143"/>
      <c r="E45" s="144"/>
      <c r="F45" s="142"/>
      <c r="G45" s="142"/>
    </row>
    <row r="46" spans="1:8" ht="21" customHeight="1" x14ac:dyDescent="0.25">
      <c r="A46" s="142"/>
      <c r="B46" s="149"/>
      <c r="C46" s="143"/>
      <c r="D46" s="143"/>
      <c r="E46" s="144"/>
      <c r="F46" s="150"/>
      <c r="G46" s="142"/>
    </row>
    <row r="47" spans="1:8" ht="21" customHeight="1" x14ac:dyDescent="0.25">
      <c r="A47" s="142"/>
      <c r="B47" s="146"/>
      <c r="C47" s="143"/>
      <c r="D47" s="143"/>
      <c r="E47" s="144"/>
      <c r="F47" s="142"/>
      <c r="G47" s="145"/>
    </row>
    <row r="48" spans="1:8" ht="21" customHeight="1" x14ac:dyDescent="0.25">
      <c r="A48" s="142"/>
      <c r="B48" s="146"/>
      <c r="C48" s="143"/>
      <c r="D48" s="143"/>
      <c r="E48" s="144"/>
      <c r="F48" s="142"/>
      <c r="G48" s="145"/>
    </row>
    <row r="49" spans="1:7" ht="21" customHeight="1" x14ac:dyDescent="0.25">
      <c r="A49" s="142"/>
      <c r="B49" s="146"/>
      <c r="C49" s="143"/>
      <c r="D49" s="143"/>
      <c r="E49" s="144"/>
      <c r="F49" s="142"/>
      <c r="G49" s="142"/>
    </row>
    <row r="50" spans="1:7" ht="24" customHeight="1" x14ac:dyDescent="0.25">
      <c r="A50" s="142"/>
      <c r="B50" s="170"/>
      <c r="C50" s="170"/>
      <c r="D50" s="170"/>
      <c r="E50" s="170"/>
      <c r="F50" s="170"/>
      <c r="G50" s="171"/>
    </row>
    <row r="51" spans="1:7" s="13" customFormat="1" ht="30.75" customHeight="1" x14ac:dyDescent="0.25">
      <c r="A51" s="298"/>
      <c r="B51" s="298"/>
      <c r="C51" s="298"/>
      <c r="D51" s="298"/>
      <c r="E51" s="298"/>
      <c r="F51" s="298"/>
      <c r="G51" s="298"/>
    </row>
    <row r="52" spans="1:7" s="14" customFormat="1" x14ac:dyDescent="0.25">
      <c r="A52" s="73"/>
      <c r="B52" s="73"/>
    </row>
    <row r="53" spans="1:7" s="13" customFormat="1" x14ac:dyDescent="0.25"/>
    <row r="54" spans="1:7" s="13" customFormat="1" x14ac:dyDescent="0.25">
      <c r="A54" s="61"/>
      <c r="B54" s="73"/>
    </row>
    <row r="55" spans="1:7" x14ac:dyDescent="0.25">
      <c r="A55" s="17"/>
      <c r="B55" s="17"/>
      <c r="C55" s="17"/>
      <c r="D55" s="17"/>
      <c r="E55" s="17"/>
      <c r="F55" s="17"/>
      <c r="G55" s="17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20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0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36.2851562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7" x14ac:dyDescent="0.25">
      <c r="E1" s="295" t="s">
        <v>62</v>
      </c>
      <c r="F1" s="295"/>
      <c r="G1" s="295"/>
    </row>
    <row r="2" spans="1:7" x14ac:dyDescent="0.25">
      <c r="E2" s="295" t="s">
        <v>92</v>
      </c>
      <c r="F2" s="295"/>
      <c r="G2" s="295"/>
    </row>
    <row r="3" spans="1:7" x14ac:dyDescent="0.25">
      <c r="E3" s="281" t="s">
        <v>240</v>
      </c>
      <c r="F3" s="281"/>
      <c r="G3" s="281"/>
    </row>
    <row r="4" spans="1:7" ht="15" x14ac:dyDescent="0.25">
      <c r="A4" s="299" t="s">
        <v>124</v>
      </c>
      <c r="B4" s="299"/>
      <c r="C4" s="299"/>
      <c r="D4" s="299"/>
      <c r="E4" s="299"/>
      <c r="F4" s="299"/>
      <c r="G4" s="299"/>
    </row>
    <row r="5" spans="1:7" ht="16.5" thickBot="1" x14ac:dyDescent="0.3">
      <c r="A5" s="300" t="s">
        <v>234</v>
      </c>
      <c r="B5" s="300"/>
      <c r="C5" s="300"/>
      <c r="D5" s="300"/>
      <c r="E5" s="300"/>
      <c r="F5" s="300"/>
      <c r="G5" s="300"/>
    </row>
    <row r="6" spans="1:7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168</v>
      </c>
      <c r="F6" s="151" t="s">
        <v>5</v>
      </c>
      <c r="G6" s="151" t="s">
        <v>6</v>
      </c>
    </row>
    <row r="7" spans="1:7" ht="18.75" customHeight="1" x14ac:dyDescent="0.25">
      <c r="A7" s="98">
        <v>1</v>
      </c>
      <c r="B7" s="105" t="s">
        <v>24</v>
      </c>
      <c r="C7" s="100">
        <v>1</v>
      </c>
      <c r="D7" s="100">
        <v>127000</v>
      </c>
      <c r="E7" s="99">
        <f>C7*D7</f>
        <v>127000</v>
      </c>
      <c r="F7" s="98">
        <f>8000*C7</f>
        <v>8000</v>
      </c>
      <c r="G7" s="98">
        <f>E7+F7</f>
        <v>135000</v>
      </c>
    </row>
    <row r="8" spans="1:7" ht="35.450000000000003" customHeight="1" x14ac:dyDescent="0.25">
      <c r="A8" s="98"/>
      <c r="B8" s="179" t="s">
        <v>195</v>
      </c>
      <c r="C8" s="100">
        <v>0.25</v>
      </c>
      <c r="D8" s="100">
        <v>104000</v>
      </c>
      <c r="E8" s="99">
        <f t="shared" ref="E8:E20" si="0">C8*D8</f>
        <v>26000</v>
      </c>
      <c r="F8" s="98">
        <f>8000*C8</f>
        <v>2000</v>
      </c>
      <c r="G8" s="98">
        <f>E8+F8</f>
        <v>28000</v>
      </c>
    </row>
    <row r="9" spans="1:7" s="193" customFormat="1" ht="18.75" customHeight="1" x14ac:dyDescent="0.25">
      <c r="A9" s="99">
        <v>2</v>
      </c>
      <c r="B9" s="194" t="s">
        <v>199</v>
      </c>
      <c r="C9" s="100">
        <v>0.5</v>
      </c>
      <c r="D9" s="100">
        <v>104000</v>
      </c>
      <c r="E9" s="99">
        <f t="shared" si="0"/>
        <v>52000</v>
      </c>
      <c r="F9" s="99">
        <f t="shared" ref="F9:F20" si="1">8000*C9</f>
        <v>4000</v>
      </c>
      <c r="G9" s="99">
        <f t="shared" ref="G9:G20" si="2">E9+F9</f>
        <v>56000</v>
      </c>
    </row>
    <row r="10" spans="1:7" ht="18.75" customHeight="1" x14ac:dyDescent="0.25">
      <c r="A10" s="98">
        <v>3</v>
      </c>
      <c r="B10" s="105" t="s">
        <v>37</v>
      </c>
      <c r="C10" s="100">
        <v>1</v>
      </c>
      <c r="D10" s="100">
        <v>104000</v>
      </c>
      <c r="E10" s="99">
        <f t="shared" si="0"/>
        <v>104000</v>
      </c>
      <c r="F10" s="98">
        <f t="shared" si="1"/>
        <v>8000</v>
      </c>
      <c r="G10" s="98">
        <f t="shared" si="2"/>
        <v>112000</v>
      </c>
    </row>
    <row r="11" spans="1:7" s="193" customFormat="1" ht="18.75" customHeight="1" x14ac:dyDescent="0.25">
      <c r="A11" s="99">
        <v>4</v>
      </c>
      <c r="B11" s="194" t="s">
        <v>172</v>
      </c>
      <c r="C11" s="100">
        <v>1</v>
      </c>
      <c r="D11" s="100">
        <v>104000</v>
      </c>
      <c r="E11" s="99">
        <f t="shared" si="0"/>
        <v>104000</v>
      </c>
      <c r="F11" s="99">
        <f t="shared" si="1"/>
        <v>8000</v>
      </c>
      <c r="G11" s="99">
        <f t="shared" si="2"/>
        <v>112000</v>
      </c>
    </row>
    <row r="12" spans="1:7" ht="18.75" customHeight="1" x14ac:dyDescent="0.25">
      <c r="A12" s="98">
        <v>5</v>
      </c>
      <c r="B12" s="105" t="s">
        <v>169</v>
      </c>
      <c r="C12" s="100">
        <v>0.5</v>
      </c>
      <c r="D12" s="100">
        <v>104000</v>
      </c>
      <c r="E12" s="99">
        <f t="shared" si="0"/>
        <v>52000</v>
      </c>
      <c r="F12" s="98">
        <f t="shared" si="1"/>
        <v>4000</v>
      </c>
      <c r="G12" s="98">
        <f t="shared" si="2"/>
        <v>56000</v>
      </c>
    </row>
    <row r="13" spans="1:7" ht="18.75" customHeight="1" x14ac:dyDescent="0.25">
      <c r="A13" s="98">
        <v>6</v>
      </c>
      <c r="B13" s="101" t="s">
        <v>40</v>
      </c>
      <c r="C13" s="100">
        <v>1</v>
      </c>
      <c r="D13" s="100">
        <v>104000</v>
      </c>
      <c r="E13" s="99">
        <f t="shared" si="0"/>
        <v>104000</v>
      </c>
      <c r="F13" s="98">
        <f t="shared" si="1"/>
        <v>8000</v>
      </c>
      <c r="G13" s="98">
        <f t="shared" si="2"/>
        <v>112000</v>
      </c>
    </row>
    <row r="14" spans="1:7" ht="18.75" customHeight="1" x14ac:dyDescent="0.25">
      <c r="A14" s="98">
        <v>7</v>
      </c>
      <c r="B14" s="101" t="s">
        <v>70</v>
      </c>
      <c r="C14" s="100">
        <v>0.5</v>
      </c>
      <c r="D14" s="100">
        <v>104000</v>
      </c>
      <c r="E14" s="99">
        <f t="shared" si="0"/>
        <v>52000</v>
      </c>
      <c r="F14" s="98">
        <f t="shared" si="1"/>
        <v>4000</v>
      </c>
      <c r="G14" s="98">
        <f t="shared" si="2"/>
        <v>56000</v>
      </c>
    </row>
    <row r="15" spans="1:7" ht="18.75" customHeight="1" x14ac:dyDescent="0.25">
      <c r="A15" s="98">
        <v>8</v>
      </c>
      <c r="B15" s="101" t="s">
        <v>22</v>
      </c>
      <c r="C15" s="100">
        <v>0.5</v>
      </c>
      <c r="D15" s="100">
        <v>104000</v>
      </c>
      <c r="E15" s="99">
        <f t="shared" si="0"/>
        <v>52000</v>
      </c>
      <c r="F15" s="98">
        <f t="shared" si="1"/>
        <v>4000</v>
      </c>
      <c r="G15" s="98">
        <f t="shared" si="2"/>
        <v>56000</v>
      </c>
    </row>
    <row r="16" spans="1:7" s="193" customFormat="1" ht="18.75" customHeight="1" x14ac:dyDescent="0.25">
      <c r="A16" s="99">
        <v>9</v>
      </c>
      <c r="B16" s="194" t="s">
        <v>30</v>
      </c>
      <c r="C16" s="100">
        <v>0.25</v>
      </c>
      <c r="D16" s="100">
        <v>104000</v>
      </c>
      <c r="E16" s="99">
        <f t="shared" si="0"/>
        <v>26000</v>
      </c>
      <c r="F16" s="99">
        <f t="shared" si="1"/>
        <v>2000</v>
      </c>
      <c r="G16" s="99">
        <f t="shared" si="2"/>
        <v>28000</v>
      </c>
    </row>
    <row r="17" spans="1:8" s="193" customFormat="1" ht="18.75" customHeight="1" x14ac:dyDescent="0.25">
      <c r="A17" s="99">
        <v>10</v>
      </c>
      <c r="B17" s="194" t="s">
        <v>159</v>
      </c>
      <c r="C17" s="100">
        <v>0.25</v>
      </c>
      <c r="D17" s="100">
        <v>104000</v>
      </c>
      <c r="E17" s="99">
        <f t="shared" si="0"/>
        <v>26000</v>
      </c>
      <c r="F17" s="99">
        <f t="shared" si="1"/>
        <v>2000</v>
      </c>
      <c r="G17" s="99">
        <f t="shared" si="2"/>
        <v>28000</v>
      </c>
    </row>
    <row r="18" spans="1:8" s="193" customFormat="1" ht="18.75" customHeight="1" x14ac:dyDescent="0.25">
      <c r="A18" s="99">
        <v>11</v>
      </c>
      <c r="B18" s="194" t="s">
        <v>29</v>
      </c>
      <c r="C18" s="100">
        <v>0.5</v>
      </c>
      <c r="D18" s="100">
        <v>104000</v>
      </c>
      <c r="E18" s="99">
        <f t="shared" si="0"/>
        <v>52000</v>
      </c>
      <c r="F18" s="99">
        <f t="shared" si="1"/>
        <v>4000</v>
      </c>
      <c r="G18" s="99">
        <f t="shared" si="2"/>
        <v>56000</v>
      </c>
    </row>
    <row r="19" spans="1:8" s="193" customFormat="1" ht="18.75" customHeight="1" x14ac:dyDescent="0.25">
      <c r="A19" s="99">
        <v>12</v>
      </c>
      <c r="B19" s="194" t="s">
        <v>29</v>
      </c>
      <c r="C19" s="100">
        <v>0.5</v>
      </c>
      <c r="D19" s="100">
        <v>104000</v>
      </c>
      <c r="E19" s="99">
        <f t="shared" si="0"/>
        <v>52000</v>
      </c>
      <c r="F19" s="99">
        <f t="shared" si="1"/>
        <v>4000</v>
      </c>
      <c r="G19" s="99">
        <f t="shared" si="2"/>
        <v>56000</v>
      </c>
    </row>
    <row r="20" spans="1:8" s="193" customFormat="1" ht="18.75" customHeight="1" x14ac:dyDescent="0.25">
      <c r="A20" s="99">
        <v>12</v>
      </c>
      <c r="B20" s="194" t="s">
        <v>210</v>
      </c>
      <c r="C20" s="100">
        <v>1</v>
      </c>
      <c r="D20" s="100">
        <v>104000</v>
      </c>
      <c r="E20" s="99">
        <f t="shared" si="0"/>
        <v>104000</v>
      </c>
      <c r="F20" s="99">
        <f t="shared" si="1"/>
        <v>8000</v>
      </c>
      <c r="G20" s="99">
        <f t="shared" si="2"/>
        <v>112000</v>
      </c>
    </row>
    <row r="21" spans="1:8" ht="18.75" customHeight="1" x14ac:dyDescent="0.25">
      <c r="A21" s="98"/>
      <c r="B21" s="154"/>
      <c r="C21" s="154">
        <f>SUM(C7:C20)</f>
        <v>8.75</v>
      </c>
      <c r="D21" s="154">
        <f>SUM(D7:D20)</f>
        <v>1479000</v>
      </c>
      <c r="E21" s="154">
        <f>SUM(E7:E20)</f>
        <v>933000</v>
      </c>
      <c r="F21" s="154">
        <f>SUM(F7:F20)</f>
        <v>70000</v>
      </c>
      <c r="G21" s="154">
        <f>SUM(G7:G20)</f>
        <v>1003000</v>
      </c>
    </row>
    <row r="22" spans="1:8" ht="33" customHeight="1" x14ac:dyDescent="0.25">
      <c r="A22" s="142"/>
      <c r="B22" s="293" t="s">
        <v>194</v>
      </c>
      <c r="C22" s="293"/>
      <c r="D22" s="293"/>
      <c r="E22" s="293"/>
      <c r="F22" s="293"/>
      <c r="G22" s="293"/>
      <c r="H22" s="293"/>
    </row>
    <row r="23" spans="1:8" ht="21" customHeight="1" x14ac:dyDescent="0.25">
      <c r="A23" s="142"/>
      <c r="B23" s="73"/>
      <c r="C23" s="73" t="s">
        <v>93</v>
      </c>
      <c r="D23" s="73"/>
      <c r="E23" s="14"/>
      <c r="F23" s="14"/>
      <c r="G23" s="14"/>
      <c r="H23" s="14"/>
    </row>
    <row r="24" spans="1:8" ht="21" customHeight="1" x14ac:dyDescent="0.25">
      <c r="A24" s="142"/>
      <c r="B24" s="80" t="s">
        <v>23</v>
      </c>
      <c r="C24" s="80"/>
      <c r="D24" s="80"/>
      <c r="E24" s="80"/>
      <c r="F24" s="80"/>
      <c r="G24" s="80"/>
      <c r="H24" s="80"/>
    </row>
    <row r="25" spans="1:8" ht="21" customHeight="1" x14ac:dyDescent="0.25">
      <c r="A25" s="142"/>
      <c r="B25" s="61"/>
      <c r="C25" s="73" t="s">
        <v>94</v>
      </c>
      <c r="D25" s="73"/>
      <c r="E25" s="13"/>
      <c r="F25" s="13"/>
      <c r="G25" s="13"/>
      <c r="H25" s="13"/>
    </row>
    <row r="26" spans="1:8" ht="21" customHeight="1" x14ac:dyDescent="0.25">
      <c r="A26" s="142"/>
      <c r="B26" s="146"/>
      <c r="C26" s="143"/>
      <c r="D26" s="143"/>
      <c r="E26" s="144"/>
      <c r="F26" s="142"/>
      <c r="G26" s="142"/>
    </row>
    <row r="27" spans="1:8" ht="21" customHeight="1" x14ac:dyDescent="0.25">
      <c r="A27" s="147"/>
      <c r="B27" s="148"/>
      <c r="C27" s="143"/>
      <c r="D27" s="143"/>
      <c r="E27" s="301"/>
      <c r="F27" s="301"/>
      <c r="G27" s="301"/>
    </row>
    <row r="28" spans="1:8" ht="21" customHeight="1" x14ac:dyDescent="0.25">
      <c r="A28" s="147"/>
      <c r="B28" s="148"/>
      <c r="C28" s="143"/>
      <c r="D28" s="143"/>
      <c r="E28" s="144"/>
      <c r="F28" s="142"/>
      <c r="G28" s="142"/>
    </row>
    <row r="29" spans="1:8" ht="21" customHeight="1" x14ac:dyDescent="0.25">
      <c r="A29" s="142"/>
      <c r="B29" s="146"/>
      <c r="C29" s="143"/>
      <c r="D29" s="143"/>
      <c r="E29" s="144"/>
      <c r="F29" s="142"/>
      <c r="G29" s="142"/>
    </row>
    <row r="30" spans="1:8" ht="21" customHeight="1" x14ac:dyDescent="0.25">
      <c r="A30" s="142"/>
      <c r="B30" s="146"/>
      <c r="C30" s="143"/>
      <c r="D30" s="143"/>
      <c r="E30" s="144"/>
      <c r="F30" s="142"/>
      <c r="G30" s="142"/>
    </row>
    <row r="31" spans="1:8" ht="21" customHeight="1" x14ac:dyDescent="0.25">
      <c r="A31" s="142"/>
      <c r="B31" s="146"/>
      <c r="C31" s="143"/>
      <c r="D31" s="143"/>
      <c r="E31" s="144"/>
      <c r="F31" s="142"/>
      <c r="G31" s="142"/>
    </row>
    <row r="32" spans="1:8" ht="21" customHeight="1" x14ac:dyDescent="0.25">
      <c r="A32" s="142"/>
      <c r="B32" s="149"/>
      <c r="C32" s="143"/>
      <c r="D32" s="143"/>
      <c r="E32" s="144"/>
      <c r="F32" s="150"/>
      <c r="G32" s="142"/>
    </row>
    <row r="33" spans="1:7" ht="21" customHeight="1" x14ac:dyDescent="0.25">
      <c r="A33" s="142"/>
      <c r="B33" s="146"/>
      <c r="C33" s="143"/>
      <c r="D33" s="143"/>
      <c r="E33" s="144"/>
      <c r="F33" s="142"/>
      <c r="G33" s="145"/>
    </row>
    <row r="34" spans="1:7" ht="21" customHeight="1" x14ac:dyDescent="0.25">
      <c r="A34" s="142"/>
      <c r="B34" s="146"/>
      <c r="C34" s="143"/>
      <c r="D34" s="143"/>
      <c r="E34" s="144"/>
      <c r="F34" s="142"/>
      <c r="G34" s="145"/>
    </row>
    <row r="35" spans="1:7" ht="21" customHeight="1" x14ac:dyDescent="0.25">
      <c r="A35" s="142"/>
      <c r="B35" s="146"/>
      <c r="C35" s="143"/>
      <c r="D35" s="143"/>
      <c r="E35" s="144"/>
      <c r="F35" s="142"/>
      <c r="G35" s="142"/>
    </row>
    <row r="36" spans="1:7" ht="24" customHeight="1" x14ac:dyDescent="0.25">
      <c r="A36" s="142"/>
      <c r="B36" s="170"/>
      <c r="C36" s="170"/>
      <c r="D36" s="170"/>
      <c r="E36" s="170"/>
      <c r="F36" s="170"/>
      <c r="G36" s="171"/>
    </row>
    <row r="37" spans="1:7" s="13" customFormat="1" ht="30.75" customHeight="1" x14ac:dyDescent="0.25">
      <c r="A37" s="298"/>
      <c r="B37" s="298"/>
      <c r="C37" s="298"/>
      <c r="D37" s="298"/>
      <c r="E37" s="298"/>
      <c r="F37" s="298"/>
      <c r="G37" s="298"/>
    </row>
    <row r="38" spans="1:7" s="14" customFormat="1" x14ac:dyDescent="0.25">
      <c r="A38" s="73"/>
      <c r="B38" s="73"/>
    </row>
    <row r="39" spans="1:7" s="13" customFormat="1" x14ac:dyDescent="0.25"/>
    <row r="40" spans="1:7" s="13" customFormat="1" x14ac:dyDescent="0.25">
      <c r="A40" s="61"/>
      <c r="B40" s="73"/>
    </row>
    <row r="41" spans="1:7" x14ac:dyDescent="0.25">
      <c r="A41" s="17"/>
      <c r="B41" s="17"/>
      <c r="C41" s="17"/>
      <c r="D41" s="17"/>
      <c r="E41" s="17"/>
      <c r="F41" s="17"/>
      <c r="G41" s="17"/>
    </row>
    <row r="42" spans="1:7" ht="15" x14ac:dyDescent="0.25">
      <c r="A42"/>
      <c r="B42"/>
      <c r="C42"/>
      <c r="D42"/>
      <c r="E42"/>
      <c r="F42"/>
      <c r="G42"/>
    </row>
    <row r="50" spans="6:6" x14ac:dyDescent="0.25">
      <c r="F50" s="20" t="s">
        <v>66</v>
      </c>
    </row>
  </sheetData>
  <mergeCells count="8">
    <mergeCell ref="A37:G37"/>
    <mergeCell ref="E1:G1"/>
    <mergeCell ref="E2:G2"/>
    <mergeCell ref="E3:G3"/>
    <mergeCell ref="A4:G4"/>
    <mergeCell ref="A5:G5"/>
    <mergeCell ref="B22:H22"/>
    <mergeCell ref="E27:G27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27.14062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124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235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170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127000</v>
      </c>
      <c r="E7" s="99">
        <f>D7*C7</f>
        <v>127000</v>
      </c>
      <c r="F7" s="98">
        <f>8000*C7</f>
        <v>8000</v>
      </c>
      <c r="G7" s="98">
        <f>E7+F7</f>
        <v>135000</v>
      </c>
    </row>
    <row r="8" spans="1:9" ht="18.75" customHeight="1" x14ac:dyDescent="0.25">
      <c r="A8" s="98">
        <v>2</v>
      </c>
      <c r="B8" s="105" t="s">
        <v>23</v>
      </c>
      <c r="C8" s="100">
        <v>0.5</v>
      </c>
      <c r="D8" s="100">
        <v>104000</v>
      </c>
      <c r="E8" s="99">
        <f t="shared" ref="E8:E16" si="0">D8*C8</f>
        <v>52000</v>
      </c>
      <c r="F8" s="98">
        <f t="shared" ref="F8:F16" si="1">8000*C8</f>
        <v>4000</v>
      </c>
      <c r="G8" s="98">
        <f t="shared" ref="G8:G16" si="2">E8+F8</f>
        <v>56000</v>
      </c>
    </row>
    <row r="9" spans="1:9" ht="18.75" customHeight="1" x14ac:dyDescent="0.25">
      <c r="A9" s="98">
        <v>3</v>
      </c>
      <c r="B9" s="105" t="s">
        <v>30</v>
      </c>
      <c r="C9" s="100">
        <v>0.25</v>
      </c>
      <c r="D9" s="100">
        <v>104000</v>
      </c>
      <c r="E9" s="99">
        <f t="shared" si="0"/>
        <v>26000</v>
      </c>
      <c r="F9" s="98">
        <f t="shared" si="1"/>
        <v>2000</v>
      </c>
      <c r="G9" s="98">
        <f t="shared" si="2"/>
        <v>28000</v>
      </c>
    </row>
    <row r="10" spans="1:9" ht="18.75" customHeight="1" x14ac:dyDescent="0.25">
      <c r="A10" s="98">
        <v>4</v>
      </c>
      <c r="B10" s="105" t="s">
        <v>36</v>
      </c>
      <c r="C10" s="100">
        <v>0.5</v>
      </c>
      <c r="D10" s="100">
        <v>104000</v>
      </c>
      <c r="E10" s="99">
        <f t="shared" si="0"/>
        <v>52000</v>
      </c>
      <c r="F10" s="98">
        <f t="shared" si="1"/>
        <v>4000</v>
      </c>
      <c r="G10" s="98">
        <f t="shared" si="2"/>
        <v>56000</v>
      </c>
    </row>
    <row r="11" spans="1:9" ht="18.75" customHeight="1" x14ac:dyDescent="0.25">
      <c r="A11" s="98">
        <v>5</v>
      </c>
      <c r="B11" s="105" t="s">
        <v>37</v>
      </c>
      <c r="C11" s="100">
        <v>1</v>
      </c>
      <c r="D11" s="100">
        <v>104000</v>
      </c>
      <c r="E11" s="99">
        <f t="shared" si="0"/>
        <v>104000</v>
      </c>
      <c r="F11" s="98">
        <f t="shared" si="1"/>
        <v>8000</v>
      </c>
      <c r="G11" s="98">
        <f t="shared" si="2"/>
        <v>112000</v>
      </c>
    </row>
    <row r="12" spans="1:9" ht="18.75" customHeight="1" x14ac:dyDescent="0.25">
      <c r="A12" s="98">
        <v>6</v>
      </c>
      <c r="B12" s="101" t="s">
        <v>162</v>
      </c>
      <c r="C12" s="100">
        <v>1</v>
      </c>
      <c r="D12" s="100">
        <v>104000</v>
      </c>
      <c r="E12" s="99">
        <f t="shared" si="0"/>
        <v>104000</v>
      </c>
      <c r="F12" s="98">
        <f t="shared" si="1"/>
        <v>8000</v>
      </c>
      <c r="G12" s="98">
        <f t="shared" si="2"/>
        <v>112000</v>
      </c>
    </row>
    <row r="13" spans="1:9" ht="18.75" customHeight="1" x14ac:dyDescent="0.25">
      <c r="A13" s="98">
        <v>7</v>
      </c>
      <c r="B13" s="101" t="s">
        <v>40</v>
      </c>
      <c r="C13" s="100">
        <v>1</v>
      </c>
      <c r="D13" s="100">
        <v>104000</v>
      </c>
      <c r="E13" s="99">
        <f t="shared" si="0"/>
        <v>104000</v>
      </c>
      <c r="F13" s="98">
        <f t="shared" si="1"/>
        <v>8000</v>
      </c>
      <c r="G13" s="98">
        <f t="shared" si="2"/>
        <v>112000</v>
      </c>
    </row>
    <row r="14" spans="1:9" ht="18.75" customHeight="1" x14ac:dyDescent="0.25">
      <c r="A14" s="98">
        <v>8</v>
      </c>
      <c r="B14" s="101" t="s">
        <v>41</v>
      </c>
      <c r="C14" s="100">
        <v>0.5</v>
      </c>
      <c r="D14" s="100">
        <v>104000</v>
      </c>
      <c r="E14" s="99">
        <f t="shared" si="0"/>
        <v>52000</v>
      </c>
      <c r="F14" s="98">
        <f t="shared" si="1"/>
        <v>4000</v>
      </c>
      <c r="G14" s="98">
        <f t="shared" si="2"/>
        <v>56000</v>
      </c>
    </row>
    <row r="15" spans="1:9" ht="18.75" customHeight="1" x14ac:dyDescent="0.25">
      <c r="A15" s="98">
        <v>9</v>
      </c>
      <c r="B15" s="101" t="s">
        <v>22</v>
      </c>
      <c r="C15" s="100">
        <v>0.5</v>
      </c>
      <c r="D15" s="100">
        <v>104000</v>
      </c>
      <c r="E15" s="99">
        <f t="shared" si="0"/>
        <v>52000</v>
      </c>
      <c r="F15" s="98">
        <f t="shared" si="1"/>
        <v>4000</v>
      </c>
      <c r="G15" s="98">
        <f t="shared" si="2"/>
        <v>56000</v>
      </c>
      <c r="I15" t="s">
        <v>120</v>
      </c>
    </row>
    <row r="16" spans="1:9" ht="18.75" customHeight="1" x14ac:dyDescent="0.25">
      <c r="A16" s="98">
        <v>10</v>
      </c>
      <c r="B16" s="152" t="s">
        <v>29</v>
      </c>
      <c r="C16" s="100">
        <v>0.25</v>
      </c>
      <c r="D16" s="100">
        <v>104000</v>
      </c>
      <c r="E16" s="99">
        <f t="shared" si="0"/>
        <v>26000</v>
      </c>
      <c r="F16" s="98">
        <f t="shared" si="1"/>
        <v>2000</v>
      </c>
      <c r="G16" s="98">
        <f t="shared" si="2"/>
        <v>28000</v>
      </c>
    </row>
    <row r="17" spans="1:8" ht="18.75" customHeight="1" x14ac:dyDescent="0.25">
      <c r="A17" s="98">
        <v>11</v>
      </c>
      <c r="B17" s="154"/>
      <c r="C17" s="154">
        <f>SUM(C7:C16)</f>
        <v>6.5</v>
      </c>
      <c r="D17" s="154"/>
      <c r="E17" s="154">
        <f t="shared" ref="E17:G17" si="3">SUM(E7:E16)</f>
        <v>699000</v>
      </c>
      <c r="F17" s="154">
        <f t="shared" si="3"/>
        <v>52000</v>
      </c>
      <c r="G17" s="154">
        <f t="shared" si="3"/>
        <v>751000</v>
      </c>
    </row>
    <row r="18" spans="1:8" ht="33" customHeight="1" x14ac:dyDescent="0.25">
      <c r="A18" s="142"/>
      <c r="B18" s="293" t="s">
        <v>194</v>
      </c>
      <c r="C18" s="293"/>
      <c r="D18" s="293"/>
      <c r="E18" s="293"/>
      <c r="F18" s="293"/>
      <c r="G18" s="293"/>
      <c r="H18" s="293"/>
    </row>
    <row r="19" spans="1:8" ht="21" customHeight="1" x14ac:dyDescent="0.25">
      <c r="A19" s="142"/>
      <c r="B19" s="73"/>
      <c r="C19" s="73" t="s">
        <v>93</v>
      </c>
      <c r="D19" s="73"/>
      <c r="E19" s="14"/>
      <c r="F19" s="14"/>
      <c r="G19" s="14"/>
      <c r="H19" s="14"/>
    </row>
    <row r="20" spans="1:8" ht="21" customHeight="1" x14ac:dyDescent="0.25">
      <c r="A20" s="142"/>
      <c r="B20" s="80" t="s">
        <v>23</v>
      </c>
      <c r="C20" s="80"/>
      <c r="D20" s="80"/>
      <c r="E20" s="80"/>
      <c r="F20" s="80"/>
      <c r="G20" s="80"/>
      <c r="H20" s="80"/>
    </row>
    <row r="21" spans="1:8" ht="21" customHeight="1" x14ac:dyDescent="0.25">
      <c r="A21" s="142"/>
      <c r="B21" s="61"/>
      <c r="C21" s="73" t="s">
        <v>94</v>
      </c>
      <c r="D21" s="73"/>
      <c r="E21" s="13"/>
      <c r="F21" s="13"/>
      <c r="G21" s="13"/>
      <c r="H21" s="13"/>
    </row>
    <row r="22" spans="1:8" ht="21" customHeight="1" x14ac:dyDescent="0.25">
      <c r="A22" s="142"/>
      <c r="B22" s="146"/>
      <c r="C22" s="143"/>
      <c r="D22" s="143"/>
      <c r="E22" s="144"/>
      <c r="F22" s="142"/>
      <c r="G22" s="142"/>
    </row>
    <row r="23" spans="1:8" ht="21" customHeight="1" x14ac:dyDescent="0.25">
      <c r="A23" s="147"/>
      <c r="B23" s="148"/>
      <c r="C23" s="143"/>
      <c r="D23" s="143"/>
      <c r="E23" s="301"/>
      <c r="F23" s="301"/>
      <c r="G23" s="301"/>
    </row>
    <row r="24" spans="1:8" ht="21" customHeight="1" x14ac:dyDescent="0.25">
      <c r="A24" s="147"/>
      <c r="B24" s="148"/>
      <c r="C24" s="143"/>
      <c r="D24" s="143"/>
      <c r="E24" s="144"/>
      <c r="F24" s="142"/>
      <c r="G24" s="142"/>
    </row>
    <row r="25" spans="1:8" ht="21" customHeight="1" x14ac:dyDescent="0.25">
      <c r="A25" s="142"/>
      <c r="B25" s="146"/>
      <c r="C25" s="143"/>
      <c r="D25" s="143"/>
      <c r="E25" s="144"/>
      <c r="F25" s="142"/>
      <c r="G25" s="142"/>
    </row>
    <row r="26" spans="1:8" ht="21" customHeight="1" x14ac:dyDescent="0.25">
      <c r="A26" s="142"/>
      <c r="B26" s="146"/>
      <c r="C26" s="143"/>
      <c r="D26" s="143"/>
      <c r="E26" s="144"/>
      <c r="F26" s="142"/>
      <c r="G26" s="142"/>
    </row>
    <row r="27" spans="1:8" ht="21" customHeight="1" x14ac:dyDescent="0.25">
      <c r="A27" s="142"/>
      <c r="B27" s="146"/>
      <c r="C27" s="143"/>
      <c r="D27" s="143"/>
      <c r="E27" s="144"/>
      <c r="F27" s="142"/>
      <c r="G27" s="142"/>
    </row>
    <row r="28" spans="1:8" ht="21" customHeight="1" x14ac:dyDescent="0.25">
      <c r="A28" s="142"/>
      <c r="B28" s="149"/>
      <c r="C28" s="143"/>
      <c r="D28" s="143"/>
      <c r="E28" s="144"/>
      <c r="F28" s="150"/>
      <c r="G28" s="142"/>
    </row>
    <row r="29" spans="1:8" ht="21" customHeight="1" x14ac:dyDescent="0.25">
      <c r="A29" s="142"/>
      <c r="B29" s="146"/>
      <c r="C29" s="143"/>
      <c r="D29" s="143"/>
      <c r="E29" s="144"/>
      <c r="F29" s="142"/>
      <c r="G29" s="145"/>
    </row>
    <row r="30" spans="1:8" ht="21" customHeight="1" x14ac:dyDescent="0.25">
      <c r="A30" s="142"/>
      <c r="B30" s="146"/>
      <c r="C30" s="143"/>
      <c r="D30" s="143"/>
      <c r="E30" s="144"/>
      <c r="F30" s="142"/>
      <c r="G30" s="145"/>
    </row>
    <row r="31" spans="1:8" ht="21" customHeight="1" x14ac:dyDescent="0.25">
      <c r="A31" s="142"/>
      <c r="B31" s="146"/>
      <c r="C31" s="143"/>
      <c r="D31" s="143"/>
      <c r="E31" s="144"/>
      <c r="F31" s="142"/>
      <c r="G31" s="142"/>
    </row>
    <row r="32" spans="1:8" ht="24" customHeight="1" x14ac:dyDescent="0.25">
      <c r="A32" s="142"/>
      <c r="B32" s="170"/>
      <c r="C32" s="170"/>
      <c r="D32" s="170"/>
      <c r="E32" s="170"/>
      <c r="F32" s="170"/>
      <c r="G32" s="171"/>
    </row>
    <row r="33" spans="1:7" s="13" customFormat="1" ht="30.75" customHeight="1" x14ac:dyDescent="0.25">
      <c r="A33" s="298"/>
      <c r="B33" s="298"/>
      <c r="C33" s="298"/>
      <c r="D33" s="298"/>
      <c r="E33" s="298"/>
      <c r="F33" s="298"/>
      <c r="G33" s="298"/>
    </row>
    <row r="34" spans="1:7" s="14" customFormat="1" x14ac:dyDescent="0.25">
      <c r="A34" s="73"/>
      <c r="B34" s="73"/>
    </row>
    <row r="35" spans="1:7" s="13" customFormat="1" x14ac:dyDescent="0.25"/>
    <row r="36" spans="1:7" s="13" customFormat="1" x14ac:dyDescent="0.25">
      <c r="A36" s="61"/>
      <c r="B36" s="73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2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30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  <col min="9" max="9" width="9" bestFit="1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124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236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173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140000</v>
      </c>
      <c r="E7" s="99">
        <f>D7*C7</f>
        <v>140000</v>
      </c>
      <c r="F7" s="98">
        <f>8000*C7</f>
        <v>8000</v>
      </c>
      <c r="G7" s="98">
        <f>E7+F7</f>
        <v>148000</v>
      </c>
    </row>
    <row r="8" spans="1:9" ht="18.75" customHeight="1" x14ac:dyDescent="0.25">
      <c r="A8" s="98">
        <v>2</v>
      </c>
      <c r="B8" s="105" t="s">
        <v>25</v>
      </c>
      <c r="C8" s="100">
        <v>1</v>
      </c>
      <c r="D8" s="100">
        <v>110000</v>
      </c>
      <c r="E8" s="99">
        <f t="shared" ref="E8:E22" si="0">D8*C8</f>
        <v>110000</v>
      </c>
      <c r="F8" s="98">
        <f t="shared" ref="F8:F22" si="1">8000*C8</f>
        <v>8000</v>
      </c>
      <c r="G8" s="98">
        <f t="shared" ref="G8:G22" si="2">E8+F8</f>
        <v>118000</v>
      </c>
    </row>
    <row r="9" spans="1:9" ht="18.75" customHeight="1" x14ac:dyDescent="0.25">
      <c r="A9" s="98">
        <v>3</v>
      </c>
      <c r="B9" s="105" t="s">
        <v>171</v>
      </c>
      <c r="C9" s="100">
        <v>1</v>
      </c>
      <c r="D9" s="100">
        <v>104000</v>
      </c>
      <c r="E9" s="99">
        <f t="shared" si="0"/>
        <v>104000</v>
      </c>
      <c r="F9" s="98">
        <f t="shared" si="1"/>
        <v>8000</v>
      </c>
      <c r="G9" s="98">
        <f t="shared" si="2"/>
        <v>112000</v>
      </c>
    </row>
    <row r="10" spans="1:9" ht="18.75" customHeight="1" x14ac:dyDescent="0.25">
      <c r="A10" s="98">
        <v>4</v>
      </c>
      <c r="B10" s="105" t="s">
        <v>171</v>
      </c>
      <c r="C10" s="100">
        <v>1</v>
      </c>
      <c r="D10" s="100">
        <v>104000</v>
      </c>
      <c r="E10" s="99">
        <f t="shared" si="0"/>
        <v>104000</v>
      </c>
      <c r="F10" s="98">
        <f t="shared" si="1"/>
        <v>8000</v>
      </c>
      <c r="G10" s="98">
        <f t="shared" si="2"/>
        <v>112000</v>
      </c>
    </row>
    <row r="11" spans="1:9" ht="18.75" customHeight="1" x14ac:dyDescent="0.25">
      <c r="A11" s="98">
        <v>5</v>
      </c>
      <c r="B11" s="105" t="s">
        <v>172</v>
      </c>
      <c r="C11" s="100">
        <v>1</v>
      </c>
      <c r="D11" s="100">
        <v>104000</v>
      </c>
      <c r="E11" s="99">
        <f t="shared" si="0"/>
        <v>104000</v>
      </c>
      <c r="F11" s="98">
        <f t="shared" si="1"/>
        <v>8000</v>
      </c>
      <c r="G11" s="98">
        <f t="shared" si="2"/>
        <v>112000</v>
      </c>
    </row>
    <row r="12" spans="1:9" ht="18.75" customHeight="1" x14ac:dyDescent="0.25">
      <c r="A12" s="98">
        <v>6</v>
      </c>
      <c r="B12" s="105" t="s">
        <v>172</v>
      </c>
      <c r="C12" s="100">
        <v>1</v>
      </c>
      <c r="D12" s="100">
        <v>104000</v>
      </c>
      <c r="E12" s="99">
        <f t="shared" si="0"/>
        <v>104000</v>
      </c>
      <c r="F12" s="98">
        <f t="shared" si="1"/>
        <v>8000</v>
      </c>
      <c r="G12" s="98">
        <f t="shared" si="2"/>
        <v>112000</v>
      </c>
    </row>
    <row r="13" spans="1:9" ht="18.75" customHeight="1" x14ac:dyDescent="0.25">
      <c r="A13" s="98">
        <v>7</v>
      </c>
      <c r="B13" s="101" t="s">
        <v>40</v>
      </c>
      <c r="C13" s="100">
        <v>1</v>
      </c>
      <c r="D13" s="100">
        <v>104000</v>
      </c>
      <c r="E13" s="99">
        <f t="shared" si="0"/>
        <v>104000</v>
      </c>
      <c r="F13" s="98">
        <f t="shared" si="1"/>
        <v>8000</v>
      </c>
      <c r="G13" s="98">
        <f t="shared" si="2"/>
        <v>112000</v>
      </c>
    </row>
    <row r="14" spans="1:9" ht="18.75" customHeight="1" x14ac:dyDescent="0.25">
      <c r="A14" s="98">
        <v>8</v>
      </c>
      <c r="B14" s="101" t="s">
        <v>70</v>
      </c>
      <c r="C14" s="100">
        <v>1</v>
      </c>
      <c r="D14" s="100">
        <v>104000</v>
      </c>
      <c r="E14" s="99">
        <f t="shared" si="0"/>
        <v>104000</v>
      </c>
      <c r="F14" s="98">
        <f t="shared" si="1"/>
        <v>8000</v>
      </c>
      <c r="G14" s="98">
        <f t="shared" si="2"/>
        <v>112000</v>
      </c>
    </row>
    <row r="15" spans="1:9" ht="18.75" customHeight="1" x14ac:dyDescent="0.25">
      <c r="A15" s="98">
        <v>9</v>
      </c>
      <c r="B15" s="101" t="s">
        <v>30</v>
      </c>
      <c r="C15" s="100">
        <v>1</v>
      </c>
      <c r="D15" s="100">
        <v>104000</v>
      </c>
      <c r="E15" s="99">
        <f t="shared" si="0"/>
        <v>104000</v>
      </c>
      <c r="F15" s="98">
        <f t="shared" si="1"/>
        <v>8000</v>
      </c>
      <c r="G15" s="98">
        <f t="shared" si="2"/>
        <v>112000</v>
      </c>
      <c r="I15" t="s">
        <v>120</v>
      </c>
    </row>
    <row r="16" spans="1:9" ht="18.75" customHeight="1" x14ac:dyDescent="0.25">
      <c r="A16" s="98">
        <v>10</v>
      </c>
      <c r="B16" s="174" t="s">
        <v>36</v>
      </c>
      <c r="C16" s="100">
        <v>1</v>
      </c>
      <c r="D16" s="100">
        <v>104000</v>
      </c>
      <c r="E16" s="99">
        <f t="shared" si="0"/>
        <v>104000</v>
      </c>
      <c r="F16" s="98">
        <f t="shared" si="1"/>
        <v>8000</v>
      </c>
      <c r="G16" s="98">
        <f t="shared" si="2"/>
        <v>112000</v>
      </c>
    </row>
    <row r="17" spans="1:8" ht="18.75" customHeight="1" x14ac:dyDescent="0.25">
      <c r="A17" s="98">
        <v>11</v>
      </c>
      <c r="B17" s="154" t="s">
        <v>11</v>
      </c>
      <c r="C17" s="175">
        <v>1</v>
      </c>
      <c r="D17" s="100">
        <v>104000</v>
      </c>
      <c r="E17" s="99">
        <f t="shared" si="0"/>
        <v>104000</v>
      </c>
      <c r="F17" s="98">
        <f t="shared" si="1"/>
        <v>8000</v>
      </c>
      <c r="G17" s="98">
        <f t="shared" si="2"/>
        <v>112000</v>
      </c>
    </row>
    <row r="18" spans="1:8" ht="18.75" customHeight="1" x14ac:dyDescent="0.25">
      <c r="A18" s="98">
        <v>12</v>
      </c>
      <c r="B18" s="154" t="s">
        <v>22</v>
      </c>
      <c r="C18" s="175">
        <v>1</v>
      </c>
      <c r="D18" s="100">
        <v>104000</v>
      </c>
      <c r="E18" s="99">
        <f t="shared" si="0"/>
        <v>104000</v>
      </c>
      <c r="F18" s="98">
        <f t="shared" si="1"/>
        <v>8000</v>
      </c>
      <c r="G18" s="98">
        <f t="shared" si="2"/>
        <v>112000</v>
      </c>
    </row>
    <row r="19" spans="1:8" ht="18.75" customHeight="1" x14ac:dyDescent="0.25">
      <c r="A19" s="98">
        <v>13</v>
      </c>
      <c r="B19" s="154" t="s">
        <v>22</v>
      </c>
      <c r="C19" s="175">
        <v>1</v>
      </c>
      <c r="D19" s="100">
        <v>104000</v>
      </c>
      <c r="E19" s="99">
        <f t="shared" si="0"/>
        <v>104000</v>
      </c>
      <c r="F19" s="98">
        <f t="shared" si="1"/>
        <v>8000</v>
      </c>
      <c r="G19" s="98">
        <f t="shared" si="2"/>
        <v>112000</v>
      </c>
    </row>
    <row r="20" spans="1:8" ht="18.75" customHeight="1" x14ac:dyDescent="0.25">
      <c r="A20" s="98">
        <v>14</v>
      </c>
      <c r="B20" s="154" t="s">
        <v>29</v>
      </c>
      <c r="C20" s="175">
        <v>1</v>
      </c>
      <c r="D20" s="100">
        <v>104000</v>
      </c>
      <c r="E20" s="99">
        <f t="shared" si="0"/>
        <v>104000</v>
      </c>
      <c r="F20" s="98">
        <f t="shared" si="1"/>
        <v>8000</v>
      </c>
      <c r="G20" s="98">
        <f t="shared" si="2"/>
        <v>112000</v>
      </c>
    </row>
    <row r="21" spans="1:8" ht="18.75" customHeight="1" x14ac:dyDescent="0.25">
      <c r="A21" s="99">
        <v>15</v>
      </c>
      <c r="B21" s="192" t="s">
        <v>213</v>
      </c>
      <c r="C21" s="99">
        <v>0.25</v>
      </c>
      <c r="D21" s="100">
        <v>104000</v>
      </c>
      <c r="E21" s="99">
        <f t="shared" si="0"/>
        <v>26000</v>
      </c>
      <c r="F21" s="99">
        <f t="shared" si="1"/>
        <v>2000</v>
      </c>
      <c r="G21" s="99">
        <f t="shared" si="2"/>
        <v>28000</v>
      </c>
    </row>
    <row r="22" spans="1:8" ht="18.75" customHeight="1" x14ac:dyDescent="0.25">
      <c r="A22" s="99">
        <v>16</v>
      </c>
      <c r="B22" s="192" t="s">
        <v>214</v>
      </c>
      <c r="C22" s="99">
        <v>0.5</v>
      </c>
      <c r="D22" s="100">
        <v>104000</v>
      </c>
      <c r="E22" s="99">
        <f t="shared" si="0"/>
        <v>52000</v>
      </c>
      <c r="F22" s="99">
        <f t="shared" si="1"/>
        <v>4000</v>
      </c>
      <c r="G22" s="99">
        <f t="shared" si="2"/>
        <v>56000</v>
      </c>
    </row>
    <row r="23" spans="1:8" ht="18.75" customHeight="1" x14ac:dyDescent="0.25">
      <c r="A23" s="98"/>
      <c r="B23" s="154" t="s">
        <v>16</v>
      </c>
      <c r="C23" s="175">
        <f>SUM(C7:C22)</f>
        <v>14.75</v>
      </c>
      <c r="D23" s="154">
        <f>SUM(D7:D22)</f>
        <v>1706000</v>
      </c>
      <c r="E23" s="154">
        <f>SUM(E7:E22)</f>
        <v>1576000</v>
      </c>
      <c r="F23" s="154">
        <f>SUM(F7:F22)</f>
        <v>118000</v>
      </c>
      <c r="G23" s="154">
        <f>SUM(G7:G22)</f>
        <v>1694000</v>
      </c>
    </row>
    <row r="24" spans="1:8" ht="33" customHeight="1" x14ac:dyDescent="0.25">
      <c r="A24" s="142"/>
      <c r="B24" s="293" t="s">
        <v>186</v>
      </c>
      <c r="C24" s="293"/>
      <c r="D24" s="293"/>
      <c r="E24" s="293"/>
      <c r="F24" s="293"/>
      <c r="G24" s="293"/>
      <c r="H24" s="293"/>
    </row>
    <row r="25" spans="1:8" ht="21" customHeight="1" x14ac:dyDescent="0.25">
      <c r="A25" s="142"/>
      <c r="B25" s="73"/>
      <c r="C25" s="73" t="s">
        <v>93</v>
      </c>
      <c r="D25" s="73"/>
      <c r="E25" s="14"/>
      <c r="F25" s="14"/>
      <c r="G25" s="14"/>
      <c r="H25" s="14"/>
    </row>
    <row r="26" spans="1:8" ht="21" customHeight="1" x14ac:dyDescent="0.25">
      <c r="A26" s="142"/>
      <c r="B26" s="80" t="s">
        <v>23</v>
      </c>
      <c r="C26" s="80"/>
      <c r="D26" s="80"/>
      <c r="E26" s="80"/>
      <c r="F26" s="80"/>
      <c r="G26" s="80"/>
      <c r="H26" s="80"/>
    </row>
    <row r="27" spans="1:8" ht="21" customHeight="1" x14ac:dyDescent="0.25">
      <c r="A27" s="142"/>
      <c r="B27" s="61"/>
      <c r="C27" s="73" t="s">
        <v>94</v>
      </c>
      <c r="D27" s="73"/>
      <c r="E27" s="13"/>
      <c r="F27" s="13"/>
      <c r="G27" s="13"/>
      <c r="H27" s="13"/>
    </row>
    <row r="28" spans="1:8" ht="21" customHeight="1" x14ac:dyDescent="0.25">
      <c r="A28" s="142"/>
      <c r="B28" s="146"/>
      <c r="C28" s="143"/>
      <c r="D28" s="143"/>
      <c r="E28" s="144"/>
      <c r="F28" s="142"/>
      <c r="G28" s="142"/>
    </row>
    <row r="29" spans="1:8" ht="21" customHeight="1" x14ac:dyDescent="0.25">
      <c r="A29" s="147"/>
      <c r="B29" s="148"/>
      <c r="C29" s="143"/>
      <c r="D29" s="143"/>
      <c r="E29" s="144"/>
      <c r="F29" s="142"/>
      <c r="G29" s="145"/>
    </row>
    <row r="30" spans="1:8" ht="21" customHeight="1" x14ac:dyDescent="0.25">
      <c r="A30" s="147"/>
      <c r="B30" s="148"/>
      <c r="C30" s="143"/>
      <c r="D30" s="143"/>
      <c r="E30" s="301"/>
      <c r="F30" s="301"/>
      <c r="G30" s="301"/>
    </row>
    <row r="31" spans="1:8" ht="21" customHeight="1" x14ac:dyDescent="0.25">
      <c r="A31" s="142"/>
      <c r="B31" s="146"/>
      <c r="C31" s="143"/>
      <c r="D31" s="143"/>
      <c r="E31" s="144"/>
      <c r="F31" s="142"/>
      <c r="G31" s="142"/>
    </row>
    <row r="32" spans="1:8" ht="21" customHeight="1" x14ac:dyDescent="0.25">
      <c r="A32" s="142"/>
      <c r="B32" s="146"/>
      <c r="C32" s="143"/>
      <c r="D32" s="143"/>
      <c r="E32" s="144"/>
      <c r="F32" s="142"/>
      <c r="G32" s="142"/>
    </row>
    <row r="33" spans="1:7" ht="21" customHeight="1" x14ac:dyDescent="0.25">
      <c r="A33" s="142"/>
      <c r="B33" s="146"/>
      <c r="C33" s="143"/>
      <c r="D33" s="143"/>
      <c r="E33" s="144"/>
      <c r="F33" s="142"/>
      <c r="G33" s="142"/>
    </row>
    <row r="34" spans="1:7" ht="21" customHeight="1" x14ac:dyDescent="0.25">
      <c r="A34" s="142"/>
      <c r="B34" s="149"/>
      <c r="C34" s="143"/>
      <c r="D34" s="143"/>
      <c r="E34" s="144"/>
      <c r="F34" s="150"/>
      <c r="G34" s="142"/>
    </row>
    <row r="35" spans="1:7" ht="21" customHeight="1" x14ac:dyDescent="0.25">
      <c r="A35" s="142"/>
      <c r="B35" s="146"/>
      <c r="C35" s="143"/>
      <c r="D35" s="143"/>
      <c r="E35" s="144"/>
      <c r="F35" s="142"/>
      <c r="G35" s="145"/>
    </row>
    <row r="36" spans="1:7" ht="21" customHeight="1" x14ac:dyDescent="0.25">
      <c r="A36" s="142"/>
      <c r="B36" s="146"/>
      <c r="C36" s="143"/>
      <c r="D36" s="143"/>
      <c r="E36" s="144"/>
      <c r="F36" s="142"/>
      <c r="G36" s="145"/>
    </row>
    <row r="37" spans="1:7" ht="21" customHeight="1" x14ac:dyDescent="0.25">
      <c r="A37" s="142"/>
      <c r="B37" s="146"/>
      <c r="C37" s="143"/>
      <c r="D37" s="143"/>
      <c r="E37" s="144"/>
      <c r="F37" s="142"/>
      <c r="G37" s="142"/>
    </row>
    <row r="38" spans="1:7" ht="24" customHeight="1" x14ac:dyDescent="0.25">
      <c r="A38" s="142"/>
      <c r="B38" s="170"/>
      <c r="C38" s="170"/>
      <c r="D38" s="170"/>
      <c r="E38" s="170"/>
      <c r="F38" s="170"/>
      <c r="G38" s="171"/>
    </row>
    <row r="39" spans="1:7" s="13" customFormat="1" ht="30.75" customHeight="1" x14ac:dyDescent="0.25">
      <c r="A39" s="298"/>
      <c r="B39" s="298"/>
      <c r="C39" s="298"/>
      <c r="D39" s="298"/>
      <c r="E39" s="298"/>
      <c r="F39" s="298"/>
      <c r="G39" s="298"/>
    </row>
    <row r="40" spans="1:7" s="14" customFormat="1" x14ac:dyDescent="0.25">
      <c r="A40" s="73"/>
      <c r="B40" s="73"/>
    </row>
    <row r="41" spans="1:7" s="13" customFormat="1" x14ac:dyDescent="0.25"/>
    <row r="42" spans="1:7" s="13" customFormat="1" x14ac:dyDescent="0.25">
      <c r="A42" s="61"/>
      <c r="B42" s="73"/>
    </row>
    <row r="43" spans="1:7" x14ac:dyDescent="0.25">
      <c r="A43" s="17"/>
      <c r="B43" s="17"/>
      <c r="C43" s="17"/>
      <c r="D43" s="17"/>
      <c r="E43" s="17"/>
      <c r="F43" s="17"/>
      <c r="G43" s="17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20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28.4257812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224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237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173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150000</v>
      </c>
      <c r="E7" s="99">
        <f>C7*D7</f>
        <v>150000</v>
      </c>
      <c r="F7" s="98">
        <f>8000*C7</f>
        <v>8000</v>
      </c>
      <c r="G7" s="98">
        <f>E7+F7</f>
        <v>158000</v>
      </c>
    </row>
    <row r="8" spans="1:9" ht="18.75" customHeight="1" x14ac:dyDescent="0.25">
      <c r="A8" s="98">
        <v>2</v>
      </c>
      <c r="B8" s="105" t="s">
        <v>25</v>
      </c>
      <c r="C8" s="100">
        <v>0.5</v>
      </c>
      <c r="D8" s="100">
        <v>104000</v>
      </c>
      <c r="E8" s="99">
        <f t="shared" ref="E8:E22" si="0">C8*D8</f>
        <v>52000</v>
      </c>
      <c r="F8" s="98">
        <f t="shared" ref="F8:F22" si="1">8000*C8</f>
        <v>4000</v>
      </c>
      <c r="G8" s="98">
        <f t="shared" ref="G8:G22" si="2">E8+F8</f>
        <v>56000</v>
      </c>
    </row>
    <row r="9" spans="1:9" ht="18.75" customHeight="1" x14ac:dyDescent="0.25">
      <c r="A9" s="98">
        <v>3</v>
      </c>
      <c r="B9" s="105" t="s">
        <v>171</v>
      </c>
      <c r="C9" s="100">
        <v>1</v>
      </c>
      <c r="D9" s="100">
        <v>104000</v>
      </c>
      <c r="E9" s="99">
        <f t="shared" si="0"/>
        <v>104000</v>
      </c>
      <c r="F9" s="98">
        <f t="shared" si="1"/>
        <v>8000</v>
      </c>
      <c r="G9" s="98">
        <f t="shared" si="2"/>
        <v>112000</v>
      </c>
    </row>
    <row r="10" spans="1:9" ht="18.75" customHeight="1" x14ac:dyDescent="0.25">
      <c r="A10" s="98">
        <v>4</v>
      </c>
      <c r="B10" s="105" t="s">
        <v>171</v>
      </c>
      <c r="C10" s="100">
        <v>1</v>
      </c>
      <c r="D10" s="100">
        <v>104000</v>
      </c>
      <c r="E10" s="99">
        <f t="shared" si="0"/>
        <v>104000</v>
      </c>
      <c r="F10" s="98">
        <f t="shared" si="1"/>
        <v>8000</v>
      </c>
      <c r="G10" s="98">
        <f t="shared" si="2"/>
        <v>112000</v>
      </c>
    </row>
    <row r="11" spans="1:9" ht="18.75" customHeight="1" x14ac:dyDescent="0.25">
      <c r="A11" s="98">
        <v>5</v>
      </c>
      <c r="B11" s="105" t="s">
        <v>171</v>
      </c>
      <c r="C11" s="100">
        <v>1</v>
      </c>
      <c r="D11" s="100">
        <v>104000</v>
      </c>
      <c r="E11" s="99">
        <f t="shared" si="0"/>
        <v>104000</v>
      </c>
      <c r="F11" s="98">
        <f t="shared" si="1"/>
        <v>8000</v>
      </c>
      <c r="G11" s="98">
        <f t="shared" si="2"/>
        <v>112000</v>
      </c>
    </row>
    <row r="12" spans="1:9" ht="18.75" customHeight="1" x14ac:dyDescent="0.25">
      <c r="A12" s="98">
        <v>6</v>
      </c>
      <c r="B12" s="105" t="s">
        <v>172</v>
      </c>
      <c r="C12" s="100">
        <v>1</v>
      </c>
      <c r="D12" s="100">
        <v>104000</v>
      </c>
      <c r="E12" s="99">
        <f t="shared" si="0"/>
        <v>104000</v>
      </c>
      <c r="F12" s="98">
        <f t="shared" si="1"/>
        <v>8000</v>
      </c>
      <c r="G12" s="98">
        <f t="shared" si="2"/>
        <v>112000</v>
      </c>
    </row>
    <row r="13" spans="1:9" ht="18.75" customHeight="1" x14ac:dyDescent="0.25">
      <c r="A13" s="98">
        <v>7</v>
      </c>
      <c r="B13" s="105" t="s">
        <v>172</v>
      </c>
      <c r="C13" s="100">
        <v>1</v>
      </c>
      <c r="D13" s="100">
        <v>104000</v>
      </c>
      <c r="E13" s="99">
        <f t="shared" si="0"/>
        <v>104000</v>
      </c>
      <c r="F13" s="98">
        <f t="shared" si="1"/>
        <v>8000</v>
      </c>
      <c r="G13" s="98">
        <f t="shared" si="2"/>
        <v>112000</v>
      </c>
    </row>
    <row r="14" spans="1:9" ht="18.75" customHeight="1" x14ac:dyDescent="0.25">
      <c r="A14" s="98">
        <v>8</v>
      </c>
      <c r="B14" s="105" t="s">
        <v>172</v>
      </c>
      <c r="C14" s="100">
        <v>1</v>
      </c>
      <c r="D14" s="100">
        <v>104000</v>
      </c>
      <c r="E14" s="99">
        <f t="shared" si="0"/>
        <v>104000</v>
      </c>
      <c r="F14" s="98">
        <f t="shared" si="1"/>
        <v>8000</v>
      </c>
      <c r="G14" s="98">
        <f t="shared" si="2"/>
        <v>112000</v>
      </c>
    </row>
    <row r="15" spans="1:9" ht="18.75" customHeight="1" x14ac:dyDescent="0.25">
      <c r="A15" s="98">
        <v>9</v>
      </c>
      <c r="B15" s="101" t="s">
        <v>40</v>
      </c>
      <c r="C15" s="100">
        <v>0.6</v>
      </c>
      <c r="D15" s="100">
        <v>104000</v>
      </c>
      <c r="E15" s="99">
        <f t="shared" si="0"/>
        <v>62400</v>
      </c>
      <c r="F15" s="98">
        <f t="shared" si="1"/>
        <v>4800</v>
      </c>
      <c r="G15" s="98">
        <f t="shared" si="2"/>
        <v>67200</v>
      </c>
      <c r="I15" t="s">
        <v>120</v>
      </c>
    </row>
    <row r="16" spans="1:9" ht="18.75" customHeight="1" x14ac:dyDescent="0.25">
      <c r="A16" s="98">
        <v>10</v>
      </c>
      <c r="B16" s="174" t="s">
        <v>70</v>
      </c>
      <c r="C16" s="100">
        <v>0.6</v>
      </c>
      <c r="D16" s="100">
        <v>104000</v>
      </c>
      <c r="E16" s="99">
        <f t="shared" si="0"/>
        <v>62400</v>
      </c>
      <c r="F16" s="98">
        <f t="shared" si="1"/>
        <v>4800</v>
      </c>
      <c r="G16" s="98">
        <f t="shared" si="2"/>
        <v>67200</v>
      </c>
    </row>
    <row r="17" spans="1:8" ht="18.75" customHeight="1" x14ac:dyDescent="0.25">
      <c r="A17" s="98">
        <v>11</v>
      </c>
      <c r="B17" s="154" t="s">
        <v>174</v>
      </c>
      <c r="C17" s="175">
        <v>0.5</v>
      </c>
      <c r="D17" s="100">
        <v>104000</v>
      </c>
      <c r="E17" s="99">
        <f t="shared" si="0"/>
        <v>52000</v>
      </c>
      <c r="F17" s="98">
        <f t="shared" si="1"/>
        <v>4000</v>
      </c>
      <c r="G17" s="98">
        <f t="shared" si="2"/>
        <v>56000</v>
      </c>
    </row>
    <row r="18" spans="1:8" ht="18.75" customHeight="1" x14ac:dyDescent="0.25">
      <c r="A18" s="98">
        <v>12</v>
      </c>
      <c r="B18" s="154" t="s">
        <v>166</v>
      </c>
      <c r="C18" s="175">
        <v>0.6</v>
      </c>
      <c r="D18" s="100">
        <v>104000</v>
      </c>
      <c r="E18" s="99">
        <f t="shared" si="0"/>
        <v>62400</v>
      </c>
      <c r="F18" s="98">
        <f t="shared" si="1"/>
        <v>4800</v>
      </c>
      <c r="G18" s="98">
        <f t="shared" si="2"/>
        <v>67200</v>
      </c>
    </row>
    <row r="19" spans="1:8" ht="18.75" customHeight="1" x14ac:dyDescent="0.25">
      <c r="A19" s="98">
        <v>13</v>
      </c>
      <c r="B19" s="154" t="s">
        <v>175</v>
      </c>
      <c r="C19" s="175">
        <v>1</v>
      </c>
      <c r="D19" s="100">
        <v>104000</v>
      </c>
      <c r="E19" s="99">
        <f t="shared" si="0"/>
        <v>104000</v>
      </c>
      <c r="F19" s="98">
        <f t="shared" si="1"/>
        <v>8000</v>
      </c>
      <c r="G19" s="98">
        <f t="shared" si="2"/>
        <v>112000</v>
      </c>
    </row>
    <row r="20" spans="1:8" ht="18.75" customHeight="1" x14ac:dyDescent="0.25">
      <c r="A20" s="98">
        <v>14</v>
      </c>
      <c r="B20" s="154" t="s">
        <v>185</v>
      </c>
      <c r="C20" s="175">
        <v>0.75</v>
      </c>
      <c r="D20" s="100">
        <v>104000</v>
      </c>
      <c r="E20" s="99">
        <f t="shared" si="0"/>
        <v>78000</v>
      </c>
      <c r="F20" s="98">
        <f t="shared" si="1"/>
        <v>6000</v>
      </c>
      <c r="G20" s="98">
        <f t="shared" si="2"/>
        <v>84000</v>
      </c>
    </row>
    <row r="21" spans="1:8" s="193" customFormat="1" ht="18.75" customHeight="1" x14ac:dyDescent="0.25">
      <c r="A21" s="99">
        <v>15</v>
      </c>
      <c r="B21" s="192" t="s">
        <v>30</v>
      </c>
      <c r="C21" s="99">
        <v>0.5</v>
      </c>
      <c r="D21" s="100">
        <v>110000</v>
      </c>
      <c r="E21" s="99">
        <f t="shared" si="0"/>
        <v>55000</v>
      </c>
      <c r="F21" s="99">
        <f t="shared" si="1"/>
        <v>4000</v>
      </c>
      <c r="G21" s="99">
        <f t="shared" si="2"/>
        <v>59000</v>
      </c>
    </row>
    <row r="22" spans="1:8" s="193" customFormat="1" ht="18.75" customHeight="1" x14ac:dyDescent="0.25">
      <c r="A22" s="230">
        <v>16</v>
      </c>
      <c r="B22" s="232" t="s">
        <v>226</v>
      </c>
      <c r="C22" s="230">
        <v>0.5</v>
      </c>
      <c r="D22" s="231">
        <v>104000</v>
      </c>
      <c r="E22" s="230">
        <f t="shared" si="0"/>
        <v>52000</v>
      </c>
      <c r="F22" s="230">
        <f t="shared" si="1"/>
        <v>4000</v>
      </c>
      <c r="G22" s="230">
        <f t="shared" si="2"/>
        <v>56000</v>
      </c>
    </row>
    <row r="23" spans="1:8" ht="18.75" customHeight="1" x14ac:dyDescent="0.25">
      <c r="A23" s="98"/>
      <c r="B23" s="154" t="s">
        <v>154</v>
      </c>
      <c r="C23" s="154">
        <f>SUM(C7:C22)</f>
        <v>12.549999999999999</v>
      </c>
      <c r="D23" s="154">
        <f>SUM(D7:D22)</f>
        <v>1716000</v>
      </c>
      <c r="E23" s="175">
        <f>SUM(E7:E22)</f>
        <v>1354200</v>
      </c>
      <c r="F23" s="175">
        <f>SUM(F7:F22)</f>
        <v>100400</v>
      </c>
      <c r="G23" s="175">
        <f>SUM(G7:G22)</f>
        <v>1454600</v>
      </c>
    </row>
    <row r="24" spans="1:8" ht="18.75" customHeight="1" x14ac:dyDescent="0.25">
      <c r="A24" s="142"/>
      <c r="B24" s="176"/>
      <c r="C24" s="176"/>
      <c r="D24" s="176"/>
      <c r="E24" s="176"/>
      <c r="F24" s="176"/>
      <c r="G24" s="176"/>
    </row>
    <row r="25" spans="1:8" ht="33" customHeight="1" x14ac:dyDescent="0.25">
      <c r="A25" s="142"/>
      <c r="B25" s="293" t="s">
        <v>194</v>
      </c>
      <c r="C25" s="293"/>
      <c r="D25" s="293"/>
      <c r="E25" s="293"/>
      <c r="F25" s="293"/>
      <c r="G25" s="293"/>
      <c r="H25" s="293"/>
    </row>
    <row r="26" spans="1:8" ht="21" customHeight="1" x14ac:dyDescent="0.25">
      <c r="A26" s="142"/>
      <c r="B26" s="73"/>
      <c r="C26" s="73" t="s">
        <v>93</v>
      </c>
      <c r="D26" s="73"/>
      <c r="E26" s="14"/>
      <c r="F26" s="14"/>
      <c r="G26" s="14"/>
      <c r="H26" s="14"/>
    </row>
    <row r="27" spans="1:8" ht="21" customHeight="1" x14ac:dyDescent="0.25">
      <c r="A27" s="142"/>
      <c r="B27" s="80" t="s">
        <v>23</v>
      </c>
      <c r="C27" s="80"/>
      <c r="D27" s="80"/>
      <c r="E27" s="80"/>
      <c r="F27" s="80"/>
      <c r="G27" s="80"/>
      <c r="H27" s="80"/>
    </row>
    <row r="28" spans="1:8" ht="21" customHeight="1" x14ac:dyDescent="0.25">
      <c r="A28" s="142"/>
      <c r="B28" s="61"/>
      <c r="C28" s="73" t="s">
        <v>94</v>
      </c>
      <c r="D28" s="73"/>
      <c r="E28" s="13"/>
      <c r="F28" s="13"/>
      <c r="G28" s="13"/>
      <c r="H28" s="13"/>
    </row>
    <row r="29" spans="1:8" ht="21" customHeight="1" x14ac:dyDescent="0.25">
      <c r="A29" s="142"/>
      <c r="B29" s="146"/>
      <c r="C29" s="143"/>
      <c r="D29" s="143"/>
      <c r="E29" s="144"/>
      <c r="F29" s="142"/>
      <c r="G29" s="142"/>
    </row>
    <row r="30" spans="1:8" ht="21" customHeight="1" x14ac:dyDescent="0.25">
      <c r="A30" s="147"/>
      <c r="B30" s="148"/>
      <c r="C30" s="143"/>
      <c r="D30" s="143"/>
      <c r="E30" s="144"/>
      <c r="F30" s="142"/>
      <c r="G30" s="145"/>
    </row>
    <row r="31" spans="1:8" ht="21" customHeight="1" x14ac:dyDescent="0.25">
      <c r="A31" s="147"/>
      <c r="B31" s="148"/>
      <c r="C31" s="143"/>
      <c r="D31" s="143"/>
      <c r="E31" s="301"/>
      <c r="F31" s="301"/>
      <c r="G31" s="301"/>
    </row>
    <row r="32" spans="1:8" ht="21" customHeight="1" x14ac:dyDescent="0.25">
      <c r="A32" s="142"/>
      <c r="B32" s="146"/>
      <c r="C32" s="143"/>
      <c r="D32" s="143"/>
      <c r="E32" s="144"/>
      <c r="F32" s="142"/>
      <c r="G32" s="142"/>
    </row>
    <row r="33" spans="1:7" ht="21" customHeight="1" x14ac:dyDescent="0.25">
      <c r="A33" s="142"/>
      <c r="B33" s="146"/>
      <c r="C33" s="143"/>
      <c r="D33" s="143"/>
      <c r="E33" s="144"/>
      <c r="F33" s="142"/>
      <c r="G33" s="142"/>
    </row>
    <row r="34" spans="1:7" ht="21" customHeight="1" x14ac:dyDescent="0.25">
      <c r="A34" s="142"/>
      <c r="B34" s="146"/>
      <c r="C34" s="143"/>
      <c r="D34" s="143"/>
      <c r="E34" s="144"/>
      <c r="F34" s="142"/>
      <c r="G34" s="142"/>
    </row>
    <row r="35" spans="1:7" ht="21" customHeight="1" x14ac:dyDescent="0.25">
      <c r="A35" s="142"/>
      <c r="B35" s="149"/>
      <c r="C35" s="143"/>
      <c r="D35" s="143"/>
      <c r="E35" s="144"/>
      <c r="F35" s="150"/>
      <c r="G35" s="142"/>
    </row>
    <row r="36" spans="1:7" ht="21" customHeight="1" x14ac:dyDescent="0.25">
      <c r="A36" s="142"/>
      <c r="B36" s="146"/>
      <c r="C36" s="143"/>
      <c r="D36" s="143"/>
      <c r="E36" s="144"/>
      <c r="F36" s="142"/>
      <c r="G36" s="145"/>
    </row>
    <row r="37" spans="1:7" ht="21" customHeight="1" x14ac:dyDescent="0.25">
      <c r="A37" s="142"/>
      <c r="B37" s="146"/>
      <c r="C37" s="143"/>
      <c r="D37" s="143"/>
      <c r="E37" s="144"/>
      <c r="F37" s="142"/>
      <c r="G37" s="145"/>
    </row>
    <row r="38" spans="1:7" ht="21" customHeight="1" x14ac:dyDescent="0.25">
      <c r="A38" s="142"/>
      <c r="B38" s="146"/>
      <c r="C38" s="143"/>
      <c r="D38" s="143"/>
      <c r="E38" s="144"/>
      <c r="F38" s="142"/>
      <c r="G38" s="142"/>
    </row>
    <row r="39" spans="1:7" ht="24" customHeight="1" x14ac:dyDescent="0.25">
      <c r="A39" s="142"/>
      <c r="B39" s="170"/>
      <c r="C39" s="170"/>
      <c r="D39" s="170"/>
      <c r="E39" s="170"/>
      <c r="F39" s="170"/>
      <c r="G39" s="171"/>
    </row>
    <row r="40" spans="1:7" s="13" customFormat="1" ht="30.75" customHeight="1" x14ac:dyDescent="0.25">
      <c r="A40" s="298"/>
      <c r="B40" s="298"/>
      <c r="C40" s="298"/>
      <c r="D40" s="298"/>
      <c r="E40" s="298"/>
      <c r="F40" s="298"/>
      <c r="G40" s="298"/>
    </row>
    <row r="41" spans="1:7" s="14" customFormat="1" x14ac:dyDescent="0.25">
      <c r="A41" s="73"/>
      <c r="B41" s="73"/>
    </row>
    <row r="42" spans="1:7" s="13" customFormat="1" x14ac:dyDescent="0.25"/>
    <row r="43" spans="1:7" s="13" customFormat="1" x14ac:dyDescent="0.25">
      <c r="A43" s="61"/>
      <c r="B43" s="73"/>
    </row>
    <row r="44" spans="1:7" x14ac:dyDescent="0.25">
      <c r="A44" s="17"/>
      <c r="B44" s="17"/>
      <c r="C44" s="17"/>
      <c r="D44" s="17"/>
      <c r="E44" s="17"/>
      <c r="F44" s="17"/>
      <c r="G44" s="17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20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22.14062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176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134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20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127000</v>
      </c>
      <c r="E7" s="99">
        <f>D7*C7</f>
        <v>127000</v>
      </c>
      <c r="F7" s="98">
        <f>8000*C7</f>
        <v>8000</v>
      </c>
      <c r="G7" s="98">
        <f>E7+F7</f>
        <v>135000</v>
      </c>
    </row>
    <row r="8" spans="1:9" ht="18.75" customHeight="1" x14ac:dyDescent="0.25">
      <c r="A8" s="98">
        <v>2</v>
      </c>
      <c r="B8" s="105" t="s">
        <v>25</v>
      </c>
      <c r="C8" s="100">
        <v>0.75</v>
      </c>
      <c r="D8" s="100">
        <v>104000</v>
      </c>
      <c r="E8" s="99">
        <f t="shared" ref="E8:E12" si="0">D8*C8</f>
        <v>78000</v>
      </c>
      <c r="F8" s="98">
        <f t="shared" ref="F8:F12" si="1">8000*C8</f>
        <v>6000</v>
      </c>
      <c r="G8" s="98">
        <f t="shared" ref="G8:G12" si="2">E8+F8</f>
        <v>84000</v>
      </c>
    </row>
    <row r="9" spans="1:9" ht="18.75" customHeight="1" x14ac:dyDescent="0.25">
      <c r="A9" s="98">
        <v>3</v>
      </c>
      <c r="B9" s="105" t="s">
        <v>177</v>
      </c>
      <c r="C9" s="100">
        <v>0.5</v>
      </c>
      <c r="D9" s="100">
        <v>104000</v>
      </c>
      <c r="E9" s="99">
        <f t="shared" si="0"/>
        <v>52000</v>
      </c>
      <c r="F9" s="98">
        <f t="shared" si="1"/>
        <v>4000</v>
      </c>
      <c r="G9" s="98">
        <f t="shared" si="2"/>
        <v>56000</v>
      </c>
    </row>
    <row r="10" spans="1:9" ht="18.75" customHeight="1" x14ac:dyDescent="0.25">
      <c r="A10" s="98">
        <v>4</v>
      </c>
      <c r="B10" s="105" t="s">
        <v>178</v>
      </c>
      <c r="C10" s="100">
        <v>0.5</v>
      </c>
      <c r="D10" s="100">
        <v>104000</v>
      </c>
      <c r="E10" s="99">
        <f t="shared" si="0"/>
        <v>52000</v>
      </c>
      <c r="F10" s="98">
        <f t="shared" si="1"/>
        <v>4000</v>
      </c>
      <c r="G10" s="98">
        <f t="shared" si="2"/>
        <v>56000</v>
      </c>
    </row>
    <row r="11" spans="1:9" ht="18.75" customHeight="1" x14ac:dyDescent="0.25">
      <c r="A11" s="98">
        <v>5</v>
      </c>
      <c r="B11" s="105" t="s">
        <v>178</v>
      </c>
      <c r="C11" s="100">
        <v>0.5</v>
      </c>
      <c r="D11" s="100">
        <v>104000</v>
      </c>
      <c r="E11" s="99">
        <f t="shared" si="0"/>
        <v>52000</v>
      </c>
      <c r="F11" s="98">
        <f t="shared" si="1"/>
        <v>4000</v>
      </c>
      <c r="G11" s="98">
        <f t="shared" si="2"/>
        <v>56000</v>
      </c>
    </row>
    <row r="12" spans="1:9" ht="18.75" customHeight="1" x14ac:dyDescent="0.25">
      <c r="A12" s="98">
        <v>6</v>
      </c>
      <c r="B12" s="101" t="s">
        <v>22</v>
      </c>
      <c r="C12" s="100">
        <v>0.5</v>
      </c>
      <c r="D12" s="100">
        <v>104000</v>
      </c>
      <c r="E12" s="99">
        <f t="shared" si="0"/>
        <v>52000</v>
      </c>
      <c r="F12" s="98">
        <f t="shared" si="1"/>
        <v>4000</v>
      </c>
      <c r="G12" s="98">
        <f t="shared" si="2"/>
        <v>56000</v>
      </c>
    </row>
    <row r="13" spans="1:9" ht="18.75" customHeight="1" x14ac:dyDescent="0.25">
      <c r="A13" s="98">
        <v>7</v>
      </c>
      <c r="B13" s="101"/>
      <c r="C13" s="100"/>
      <c r="D13" s="100"/>
      <c r="E13" s="99"/>
      <c r="F13" s="98"/>
      <c r="G13" s="98"/>
    </row>
    <row r="14" spans="1:9" ht="18.75" customHeight="1" x14ac:dyDescent="0.25">
      <c r="A14" s="98">
        <v>8</v>
      </c>
      <c r="B14" s="101"/>
      <c r="C14" s="100"/>
      <c r="D14" s="100"/>
      <c r="E14" s="99"/>
      <c r="F14" s="98"/>
      <c r="G14" s="98"/>
    </row>
    <row r="15" spans="1:9" ht="18.75" customHeight="1" x14ac:dyDescent="0.25">
      <c r="A15" s="98">
        <v>9</v>
      </c>
      <c r="B15" s="101"/>
      <c r="C15" s="100"/>
      <c r="D15" s="100"/>
      <c r="E15" s="99"/>
      <c r="F15" s="98"/>
      <c r="G15" s="98"/>
      <c r="I15" t="s">
        <v>120</v>
      </c>
    </row>
    <row r="16" spans="1:9" ht="18.75" customHeight="1" x14ac:dyDescent="0.25">
      <c r="A16" s="98">
        <v>10</v>
      </c>
      <c r="B16" s="152"/>
      <c r="C16" s="100"/>
      <c r="D16" s="100"/>
      <c r="E16" s="99"/>
      <c r="F16" s="98"/>
      <c r="G16" s="153"/>
    </row>
    <row r="17" spans="1:8" ht="18.75" customHeight="1" x14ac:dyDescent="0.25">
      <c r="A17" s="98">
        <v>11</v>
      </c>
      <c r="B17" s="154" t="s">
        <v>16</v>
      </c>
      <c r="C17" s="154">
        <f>SUM(C7:C16)</f>
        <v>3.75</v>
      </c>
      <c r="D17" s="154">
        <f>SUM(D7:D16)</f>
        <v>647000</v>
      </c>
      <c r="E17" s="154">
        <f t="shared" ref="E17:G17" si="3">SUM(E7:E16)</f>
        <v>413000</v>
      </c>
      <c r="F17" s="154">
        <f t="shared" si="3"/>
        <v>30000</v>
      </c>
      <c r="G17" s="154">
        <f t="shared" si="3"/>
        <v>443000</v>
      </c>
    </row>
    <row r="18" spans="1:8" ht="33" customHeight="1" x14ac:dyDescent="0.25">
      <c r="A18" s="142"/>
      <c r="B18" s="293" t="s">
        <v>194</v>
      </c>
      <c r="C18" s="293"/>
      <c r="D18" s="293"/>
      <c r="E18" s="293"/>
      <c r="F18" s="293"/>
      <c r="G18" s="293"/>
      <c r="H18" s="293"/>
    </row>
    <row r="19" spans="1:8" ht="21" customHeight="1" x14ac:dyDescent="0.25">
      <c r="A19" s="142"/>
      <c r="B19" s="73"/>
      <c r="C19" s="73" t="s">
        <v>93</v>
      </c>
      <c r="D19" s="73"/>
      <c r="E19" s="14"/>
      <c r="F19" s="14"/>
      <c r="G19" s="14"/>
      <c r="H19" s="14"/>
    </row>
    <row r="20" spans="1:8" ht="21" customHeight="1" x14ac:dyDescent="0.25">
      <c r="A20" s="142"/>
      <c r="B20" s="80" t="s">
        <v>23</v>
      </c>
      <c r="C20" s="80"/>
      <c r="D20" s="80"/>
      <c r="E20" s="80"/>
      <c r="F20" s="80"/>
      <c r="G20" s="80"/>
      <c r="H20" s="80"/>
    </row>
    <row r="21" spans="1:8" ht="21" customHeight="1" x14ac:dyDescent="0.25">
      <c r="A21" s="142"/>
      <c r="B21" s="61"/>
      <c r="C21" s="73" t="s">
        <v>94</v>
      </c>
      <c r="D21" s="73"/>
      <c r="E21" s="13"/>
      <c r="F21" s="13"/>
      <c r="G21" s="13"/>
      <c r="H21" s="13"/>
    </row>
    <row r="22" spans="1:8" ht="21" customHeight="1" x14ac:dyDescent="0.25">
      <c r="A22" s="142"/>
      <c r="B22" s="146"/>
      <c r="C22" s="143"/>
      <c r="D22" s="143"/>
      <c r="E22" s="144"/>
      <c r="F22" s="142"/>
      <c r="G22" s="142"/>
    </row>
    <row r="23" spans="1:8" ht="21" customHeight="1" x14ac:dyDescent="0.25">
      <c r="A23" s="147"/>
      <c r="B23" s="148"/>
      <c r="C23" s="143"/>
      <c r="D23" s="143"/>
      <c r="E23" s="301"/>
      <c r="F23" s="301"/>
      <c r="G23" s="301"/>
    </row>
    <row r="24" spans="1:8" ht="21" customHeight="1" x14ac:dyDescent="0.25">
      <c r="A24" s="147"/>
      <c r="B24" s="148"/>
      <c r="C24" s="143"/>
      <c r="D24" s="143"/>
      <c r="E24" s="144"/>
      <c r="F24" s="142"/>
      <c r="G24" s="142"/>
    </row>
    <row r="25" spans="1:8" ht="21" customHeight="1" x14ac:dyDescent="0.25">
      <c r="A25" s="142"/>
      <c r="B25" s="146"/>
      <c r="C25" s="143"/>
      <c r="D25" s="143"/>
      <c r="E25" s="144"/>
      <c r="F25" s="142"/>
      <c r="G25" s="142"/>
    </row>
    <row r="26" spans="1:8" ht="21" customHeight="1" x14ac:dyDescent="0.25">
      <c r="A26" s="142"/>
      <c r="B26" s="146"/>
      <c r="C26" s="143"/>
      <c r="D26" s="143"/>
      <c r="E26" s="144"/>
      <c r="F26" s="142"/>
      <c r="G26" s="142"/>
    </row>
    <row r="27" spans="1:8" ht="21" customHeight="1" x14ac:dyDescent="0.25">
      <c r="A27" s="142"/>
      <c r="B27" s="146"/>
      <c r="C27" s="143"/>
      <c r="D27" s="143"/>
      <c r="E27" s="144"/>
      <c r="F27" s="142"/>
      <c r="G27" s="142"/>
    </row>
    <row r="28" spans="1:8" ht="21" customHeight="1" x14ac:dyDescent="0.25">
      <c r="A28" s="142"/>
      <c r="B28" s="149"/>
      <c r="C28" s="143"/>
      <c r="D28" s="143"/>
      <c r="E28" s="144"/>
      <c r="F28" s="150"/>
      <c r="G28" s="142"/>
    </row>
    <row r="29" spans="1:8" ht="21" customHeight="1" x14ac:dyDescent="0.25">
      <c r="A29" s="142"/>
      <c r="B29" s="146"/>
      <c r="C29" s="143"/>
      <c r="D29" s="143"/>
      <c r="E29" s="144"/>
      <c r="F29" s="142"/>
      <c r="G29" s="145"/>
    </row>
    <row r="30" spans="1:8" ht="21" customHeight="1" x14ac:dyDescent="0.25">
      <c r="A30" s="142"/>
      <c r="B30" s="146"/>
      <c r="C30" s="143"/>
      <c r="D30" s="143"/>
      <c r="E30" s="144"/>
      <c r="F30" s="142"/>
      <c r="G30" s="145"/>
    </row>
    <row r="31" spans="1:8" ht="21" customHeight="1" x14ac:dyDescent="0.25">
      <c r="A31" s="142"/>
      <c r="B31" s="146"/>
      <c r="C31" s="143"/>
      <c r="D31" s="143"/>
      <c r="E31" s="144"/>
      <c r="F31" s="142"/>
      <c r="G31" s="142"/>
    </row>
    <row r="32" spans="1:8" ht="24" customHeight="1" x14ac:dyDescent="0.25">
      <c r="A32" s="142"/>
      <c r="B32" s="170"/>
      <c r="C32" s="170"/>
      <c r="D32" s="170"/>
      <c r="E32" s="170"/>
      <c r="F32" s="170"/>
      <c r="G32" s="171"/>
    </row>
    <row r="33" spans="1:7" s="13" customFormat="1" ht="30.75" customHeight="1" x14ac:dyDescent="0.25">
      <c r="A33" s="298"/>
      <c r="B33" s="298"/>
      <c r="C33" s="298"/>
      <c r="D33" s="298"/>
      <c r="E33" s="298"/>
      <c r="F33" s="298"/>
      <c r="G33" s="298"/>
    </row>
    <row r="34" spans="1:7" s="14" customFormat="1" x14ac:dyDescent="0.25">
      <c r="A34" s="73"/>
      <c r="B34" s="73"/>
    </row>
    <row r="35" spans="1:7" s="13" customFormat="1" x14ac:dyDescent="0.25"/>
    <row r="36" spans="1:7" s="13" customFormat="1" x14ac:dyDescent="0.25">
      <c r="A36" s="61"/>
      <c r="B36" s="73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2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tabSelected="1" topLeftCell="B1" zoomScaleNormal="100" workbookViewId="0">
      <selection activeCell="E3" sqref="E3:G3"/>
    </sheetView>
  </sheetViews>
  <sheetFormatPr defaultRowHeight="15.75" x14ac:dyDescent="0.25"/>
  <cols>
    <col min="1" max="1" width="5.7109375" style="20" customWidth="1"/>
    <col min="2" max="2" width="22.7109375" style="20" customWidth="1"/>
    <col min="3" max="4" width="10.5703125" style="20" customWidth="1"/>
    <col min="5" max="5" width="19.140625" style="20" customWidth="1"/>
    <col min="6" max="6" width="17" style="20" customWidth="1"/>
    <col min="7" max="7" width="23.7109375" style="20" customWidth="1"/>
  </cols>
  <sheetData>
    <row r="1" spans="1:9" x14ac:dyDescent="0.25">
      <c r="E1" s="295" t="s">
        <v>62</v>
      </c>
      <c r="F1" s="295"/>
      <c r="G1" s="295"/>
    </row>
    <row r="2" spans="1:9" x14ac:dyDescent="0.25">
      <c r="E2" s="295" t="s">
        <v>92</v>
      </c>
      <c r="F2" s="295"/>
      <c r="G2" s="295"/>
    </row>
    <row r="3" spans="1:9" x14ac:dyDescent="0.25">
      <c r="E3" s="281" t="s">
        <v>240</v>
      </c>
      <c r="F3" s="281"/>
      <c r="G3" s="281"/>
    </row>
    <row r="4" spans="1:9" ht="15" x14ac:dyDescent="0.25">
      <c r="A4" s="299" t="s">
        <v>180</v>
      </c>
      <c r="B4" s="299"/>
      <c r="C4" s="299"/>
      <c r="D4" s="299"/>
      <c r="E4" s="299"/>
      <c r="F4" s="299"/>
      <c r="G4" s="299"/>
    </row>
    <row r="5" spans="1:9" ht="16.5" thickBot="1" x14ac:dyDescent="0.3">
      <c r="A5" s="300" t="s">
        <v>135</v>
      </c>
      <c r="B5" s="300"/>
      <c r="C5" s="300"/>
      <c r="D5" s="300"/>
      <c r="E5" s="300"/>
      <c r="F5" s="300"/>
      <c r="G5" s="300"/>
    </row>
    <row r="6" spans="1:9" ht="110.25" x14ac:dyDescent="0.25">
      <c r="A6" s="151" t="s">
        <v>1</v>
      </c>
      <c r="B6" s="151" t="s">
        <v>18</v>
      </c>
      <c r="C6" s="151" t="s">
        <v>19</v>
      </c>
      <c r="D6" s="151" t="s">
        <v>20</v>
      </c>
      <c r="E6" s="151" t="s">
        <v>179</v>
      </c>
      <c r="F6" s="151" t="s">
        <v>5</v>
      </c>
      <c r="G6" s="151" t="s">
        <v>6</v>
      </c>
    </row>
    <row r="7" spans="1:9" ht="18.75" customHeight="1" x14ac:dyDescent="0.25">
      <c r="A7" s="98">
        <v>1</v>
      </c>
      <c r="B7" s="105" t="s">
        <v>24</v>
      </c>
      <c r="C7" s="100">
        <v>1</v>
      </c>
      <c r="D7" s="100">
        <v>127000</v>
      </c>
      <c r="E7" s="99">
        <f>C7*D7</f>
        <v>127000</v>
      </c>
      <c r="F7" s="98">
        <f>8000*C7</f>
        <v>8000</v>
      </c>
      <c r="G7" s="98">
        <f>E7+F7</f>
        <v>135000</v>
      </c>
    </row>
    <row r="8" spans="1:9" ht="18.75" customHeight="1" x14ac:dyDescent="0.25">
      <c r="A8" s="98">
        <v>2</v>
      </c>
      <c r="B8" s="105" t="s">
        <v>23</v>
      </c>
      <c r="C8" s="100">
        <v>1</v>
      </c>
      <c r="D8" s="100">
        <v>104000</v>
      </c>
      <c r="E8" s="99">
        <f t="shared" ref="E8:E13" si="0">C8*D8</f>
        <v>104000</v>
      </c>
      <c r="F8" s="98">
        <f t="shared" ref="F8:F11" si="1">8000*C8</f>
        <v>8000</v>
      </c>
      <c r="G8" s="98">
        <f t="shared" ref="G8:G13" si="2">E8+F8</f>
        <v>112000</v>
      </c>
    </row>
    <row r="9" spans="1:9" ht="18.75" customHeight="1" x14ac:dyDescent="0.25">
      <c r="A9" s="98">
        <v>3</v>
      </c>
      <c r="B9" s="105" t="s">
        <v>177</v>
      </c>
      <c r="C9" s="100">
        <v>0.8</v>
      </c>
      <c r="D9" s="100">
        <v>104000</v>
      </c>
      <c r="E9" s="99">
        <f t="shared" si="0"/>
        <v>83200</v>
      </c>
      <c r="F9" s="98">
        <f t="shared" si="1"/>
        <v>6400</v>
      </c>
      <c r="G9" s="98">
        <f t="shared" si="2"/>
        <v>89600</v>
      </c>
    </row>
    <row r="10" spans="1:9" ht="18.75" customHeight="1" x14ac:dyDescent="0.25">
      <c r="A10" s="98">
        <v>4</v>
      </c>
      <c r="B10" s="105" t="s">
        <v>178</v>
      </c>
      <c r="C10" s="100">
        <v>0.8</v>
      </c>
      <c r="D10" s="100">
        <v>104000</v>
      </c>
      <c r="E10" s="99">
        <f t="shared" si="0"/>
        <v>83200</v>
      </c>
      <c r="F10" s="98">
        <f t="shared" si="1"/>
        <v>6400</v>
      </c>
      <c r="G10" s="98">
        <f t="shared" si="2"/>
        <v>89600</v>
      </c>
    </row>
    <row r="11" spans="1:9" ht="18.75" customHeight="1" x14ac:dyDescent="0.25">
      <c r="A11" s="98">
        <v>5</v>
      </c>
      <c r="B11" s="105" t="s">
        <v>22</v>
      </c>
      <c r="C11" s="100">
        <v>0.8</v>
      </c>
      <c r="D11" s="100">
        <v>104000</v>
      </c>
      <c r="E11" s="99">
        <f t="shared" si="0"/>
        <v>83200</v>
      </c>
      <c r="F11" s="98">
        <f t="shared" si="1"/>
        <v>6400</v>
      </c>
      <c r="G11" s="98">
        <f t="shared" si="2"/>
        <v>89600</v>
      </c>
    </row>
    <row r="12" spans="1:9" ht="18.75" customHeight="1" x14ac:dyDescent="0.25">
      <c r="A12" s="175">
        <v>6</v>
      </c>
      <c r="B12" s="101" t="s">
        <v>30</v>
      </c>
      <c r="C12" s="203">
        <v>0.5</v>
      </c>
      <c r="D12" s="203">
        <v>104000</v>
      </c>
      <c r="E12" s="99">
        <f t="shared" si="0"/>
        <v>52000</v>
      </c>
      <c r="F12" s="175">
        <v>4000</v>
      </c>
      <c r="G12" s="98">
        <f t="shared" si="2"/>
        <v>56000</v>
      </c>
    </row>
    <row r="13" spans="1:9" ht="18.75" customHeight="1" x14ac:dyDescent="0.25">
      <c r="A13" s="175">
        <v>7</v>
      </c>
      <c r="B13" s="101" t="s">
        <v>206</v>
      </c>
      <c r="C13" s="203">
        <v>0.5</v>
      </c>
      <c r="D13" s="203">
        <v>104000</v>
      </c>
      <c r="E13" s="99">
        <f t="shared" si="0"/>
        <v>52000</v>
      </c>
      <c r="F13" s="175">
        <v>4000</v>
      </c>
      <c r="G13" s="98">
        <f t="shared" si="2"/>
        <v>56000</v>
      </c>
    </row>
    <row r="14" spans="1:9" ht="18.75" customHeight="1" x14ac:dyDescent="0.25">
      <c r="A14" s="98">
        <v>8</v>
      </c>
      <c r="B14" s="101"/>
      <c r="C14" s="100"/>
      <c r="D14" s="100"/>
      <c r="E14" s="99"/>
      <c r="F14" s="98"/>
      <c r="G14" s="98"/>
    </row>
    <row r="15" spans="1:9" ht="18.75" customHeight="1" x14ac:dyDescent="0.25">
      <c r="A15" s="98">
        <v>9</v>
      </c>
      <c r="B15" s="101"/>
      <c r="C15" s="100"/>
      <c r="D15" s="100"/>
      <c r="E15" s="99"/>
      <c r="F15" s="98"/>
      <c r="G15" s="98"/>
      <c r="I15" t="s">
        <v>120</v>
      </c>
    </row>
    <row r="16" spans="1:9" ht="18.75" customHeight="1" x14ac:dyDescent="0.25">
      <c r="A16" s="98">
        <v>10</v>
      </c>
      <c r="B16" s="152"/>
      <c r="C16" s="100"/>
      <c r="D16" s="100"/>
      <c r="E16" s="99"/>
      <c r="F16" s="98"/>
      <c r="G16" s="153"/>
    </row>
    <row r="17" spans="1:8" ht="18.75" customHeight="1" x14ac:dyDescent="0.25">
      <c r="A17" s="98">
        <v>11</v>
      </c>
      <c r="B17" s="154" t="s">
        <v>154</v>
      </c>
      <c r="C17" s="154">
        <f>SUM(C7:C16)</f>
        <v>5.3999999999999995</v>
      </c>
      <c r="D17" s="154">
        <f>SUM(D7:D16)</f>
        <v>751000</v>
      </c>
      <c r="E17" s="154">
        <f t="shared" ref="E17:G17" si="3">SUM(E7:E16)</f>
        <v>584600</v>
      </c>
      <c r="F17" s="154">
        <f t="shared" si="3"/>
        <v>43200</v>
      </c>
      <c r="G17" s="154">
        <f t="shared" si="3"/>
        <v>627800</v>
      </c>
    </row>
    <row r="18" spans="1:8" ht="33" customHeight="1" x14ac:dyDescent="0.25">
      <c r="A18" s="142"/>
      <c r="B18" s="293" t="s">
        <v>186</v>
      </c>
      <c r="C18" s="293"/>
      <c r="D18" s="293"/>
      <c r="E18" s="293"/>
      <c r="F18" s="293"/>
      <c r="G18" s="293"/>
      <c r="H18" s="293"/>
    </row>
    <row r="19" spans="1:8" ht="21" customHeight="1" x14ac:dyDescent="0.25">
      <c r="A19" s="142"/>
      <c r="B19" s="73"/>
      <c r="C19" s="73" t="s">
        <v>93</v>
      </c>
      <c r="D19" s="73"/>
      <c r="E19" s="14"/>
      <c r="F19" s="14"/>
      <c r="G19" s="14"/>
      <c r="H19" s="14"/>
    </row>
    <row r="20" spans="1:8" ht="21" customHeight="1" x14ac:dyDescent="0.25">
      <c r="A20" s="142"/>
      <c r="B20" s="80" t="s">
        <v>23</v>
      </c>
      <c r="C20" s="80"/>
      <c r="D20" s="80"/>
      <c r="E20" s="80"/>
      <c r="F20" s="80"/>
      <c r="G20" s="80"/>
      <c r="H20" s="80"/>
    </row>
    <row r="21" spans="1:8" ht="21" customHeight="1" x14ac:dyDescent="0.25">
      <c r="A21" s="142"/>
      <c r="B21" s="61"/>
      <c r="C21" s="73" t="s">
        <v>94</v>
      </c>
      <c r="D21" s="73"/>
      <c r="E21" s="13"/>
      <c r="F21" s="13"/>
      <c r="G21" s="13"/>
      <c r="H21" s="13"/>
    </row>
    <row r="22" spans="1:8" ht="21" customHeight="1" x14ac:dyDescent="0.25">
      <c r="A22" s="142"/>
      <c r="B22" s="146"/>
      <c r="C22" s="143"/>
      <c r="D22" s="143"/>
      <c r="E22" s="144"/>
      <c r="F22" s="142"/>
      <c r="G22" s="142"/>
    </row>
    <row r="23" spans="1:8" ht="21" customHeight="1" x14ac:dyDescent="0.25">
      <c r="A23" s="147"/>
      <c r="B23" s="148"/>
      <c r="C23" s="143"/>
      <c r="D23" s="143"/>
      <c r="E23" s="144"/>
      <c r="F23" s="302"/>
      <c r="G23" s="302"/>
    </row>
    <row r="24" spans="1:8" ht="21" customHeight="1" x14ac:dyDescent="0.25">
      <c r="A24" s="147"/>
      <c r="B24" s="148"/>
      <c r="C24" s="143"/>
      <c r="D24" s="143"/>
      <c r="E24" s="144"/>
      <c r="F24" s="142"/>
      <c r="G24" s="142"/>
    </row>
    <row r="25" spans="1:8" ht="21" customHeight="1" x14ac:dyDescent="0.25">
      <c r="A25" s="142"/>
      <c r="B25" s="146"/>
      <c r="C25" s="143"/>
      <c r="D25" s="143"/>
      <c r="E25" s="144"/>
      <c r="F25" s="142"/>
      <c r="G25" s="142"/>
    </row>
    <row r="26" spans="1:8" ht="21" customHeight="1" x14ac:dyDescent="0.25">
      <c r="A26" s="142"/>
      <c r="B26" s="146"/>
      <c r="C26" s="143"/>
      <c r="D26" s="143"/>
      <c r="E26" s="144"/>
      <c r="F26" s="142"/>
      <c r="G26" s="142"/>
    </row>
    <row r="27" spans="1:8" ht="21" customHeight="1" x14ac:dyDescent="0.25">
      <c r="A27" s="142"/>
      <c r="B27" s="146"/>
      <c r="C27" s="143"/>
      <c r="D27" s="143"/>
      <c r="E27" s="144"/>
      <c r="F27" s="142"/>
      <c r="G27" s="142"/>
    </row>
    <row r="28" spans="1:8" ht="21" customHeight="1" x14ac:dyDescent="0.25">
      <c r="A28" s="142"/>
      <c r="B28" s="149"/>
      <c r="C28" s="143"/>
      <c r="D28" s="143"/>
      <c r="E28" s="144"/>
      <c r="F28" s="150"/>
      <c r="G28" s="142"/>
    </row>
    <row r="29" spans="1:8" ht="21" customHeight="1" x14ac:dyDescent="0.25">
      <c r="A29" s="142"/>
      <c r="B29" s="146"/>
      <c r="C29" s="143"/>
      <c r="D29" s="143"/>
      <c r="E29" s="144"/>
      <c r="F29" s="142"/>
      <c r="G29" s="145"/>
    </row>
    <row r="30" spans="1:8" ht="21" customHeight="1" x14ac:dyDescent="0.25">
      <c r="A30" s="142"/>
      <c r="B30" s="146"/>
      <c r="C30" s="143"/>
      <c r="D30" s="143"/>
      <c r="E30" s="144"/>
      <c r="F30" s="142"/>
      <c r="G30" s="145"/>
    </row>
    <row r="31" spans="1:8" ht="21" customHeight="1" x14ac:dyDescent="0.25">
      <c r="A31" s="142"/>
      <c r="B31" s="146"/>
      <c r="C31" s="143"/>
      <c r="D31" s="143"/>
      <c r="E31" s="144"/>
      <c r="F31" s="142"/>
      <c r="G31" s="142"/>
    </row>
    <row r="32" spans="1:8" ht="24" customHeight="1" x14ac:dyDescent="0.25">
      <c r="A32" s="142"/>
      <c r="B32" s="170"/>
      <c r="C32" s="170"/>
      <c r="D32" s="170"/>
      <c r="E32" s="170"/>
      <c r="F32" s="170"/>
      <c r="G32" s="171"/>
    </row>
    <row r="33" spans="1:7" s="13" customFormat="1" ht="30.75" customHeight="1" x14ac:dyDescent="0.25">
      <c r="A33" s="298"/>
      <c r="B33" s="298"/>
      <c r="C33" s="298"/>
      <c r="D33" s="298"/>
      <c r="E33" s="298"/>
      <c r="F33" s="298"/>
      <c r="G33" s="298"/>
    </row>
    <row r="34" spans="1:7" s="14" customFormat="1" x14ac:dyDescent="0.25">
      <c r="A34" s="73"/>
      <c r="B34" s="73"/>
    </row>
    <row r="35" spans="1:7" s="13" customFormat="1" x14ac:dyDescent="0.25"/>
    <row r="36" spans="1:7" s="13" customFormat="1" x14ac:dyDescent="0.25">
      <c r="A36" s="61"/>
      <c r="B36" s="73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2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կոմունալ տնտեսություն  62-Ա</vt:lpstr>
      <vt:lpstr>թիվ 1 մարզադպրոց  35-Ա </vt:lpstr>
      <vt:lpstr>քաղաքային մարզադպրոց  35-Ա</vt:lpstr>
      <vt:lpstr>թիվ 1 մանկապարտեզ  79-Ա</vt:lpstr>
      <vt:lpstr>  թիվ 2 մանկապարտեզ  35-Ա </vt:lpstr>
      <vt:lpstr>թիվ 1 ՄԵԴ 47-Ա</vt:lpstr>
      <vt:lpstr>թիվ 2 մեդ  35-Ա </vt:lpstr>
      <vt:lpstr> թիվ 3 մանկապարտեզ   35-Ա </vt:lpstr>
      <vt:lpstr>քաղաքային գրադարան  35-Ա </vt:lpstr>
      <vt:lpstr>մանկական գրադարան   62-Ա</vt:lpstr>
      <vt:lpstr>գեղարվեստի դպրոց  35-Ա</vt:lpstr>
      <vt:lpstr>մշակույթի պալատ  79-Ա</vt:lpstr>
      <vt:lpstr>Տրետուքի մանկապարտեզ  35-Ա </vt:lpstr>
      <vt:lpstr>Սոթքի մանկապարտեզ  35-Ա</vt:lpstr>
      <vt:lpstr>Մ.Մասրիկի մանկապարտեզ  62-Ա </vt:lpstr>
      <vt:lpstr>Ակունքի մանկապարտեզ  35-Ա </vt:lpstr>
      <vt:lpstr>Լուսակունքի մանկապարտեզ 62-Ա </vt:lpstr>
      <vt:lpstr>Տորֆավանի մանկապարտեզ  35-Ա </vt:lpstr>
      <vt:lpstr>Ծովակի մանկապարտեզ 47-Ա</vt:lpstr>
      <vt:lpstr>Կարճաղբյուրի մանկապարտեզ 62-Ա </vt:lpstr>
      <vt:lpstr>Ակունքի Մշակույթի պալատ  35-Ա</vt:lpstr>
      <vt:lpstr> Ծովակի մշակույթի պալատ 35-Ա</vt:lpstr>
      <vt:lpstr>Лист1</vt:lpstr>
      <vt:lpstr>'  թիվ 2 մանկապարտեզ  35-Ա '!Print_Area</vt:lpstr>
      <vt:lpstr>' թիվ 3 մանկապարտեզ   35-Ա '!Print_Area</vt:lpstr>
      <vt:lpstr>' Ծովակի մշակույթի պալատ 35-Ա'!Print_Area</vt:lpstr>
      <vt:lpstr>'Ակունքի մանկապարտեզ  35-Ա '!Print_Area</vt:lpstr>
      <vt:lpstr>'Ակունքի Մշակույթի պալատ  35-Ա'!Print_Area</vt:lpstr>
      <vt:lpstr>'թիվ 1 մանկապարտեզ  79-Ա'!Print_Area</vt:lpstr>
      <vt:lpstr>'թիվ 1 մարզադպրոց  35-Ա '!Print_Area</vt:lpstr>
      <vt:lpstr>'թիվ 1 ՄԵԴ 47-Ա'!Print_Area</vt:lpstr>
      <vt:lpstr>'թիվ 2 մեդ  35-Ա '!Print_Area</vt:lpstr>
      <vt:lpstr>'Լուսակունքի մանկապարտեզ 62-Ա '!Print_Area</vt:lpstr>
      <vt:lpstr>'Ծովակի մանկապարտեզ 47-Ա'!Print_Area</vt:lpstr>
      <vt:lpstr>'Կարճաղբյուրի մանկապարտեզ 62-Ա '!Print_Area</vt:lpstr>
      <vt:lpstr>'կոմունալ տնտեսություն  62-Ա'!Print_Area</vt:lpstr>
      <vt:lpstr>'Մ.Մասրիկի մանկապարտեզ  62-Ա '!Print_Area</vt:lpstr>
      <vt:lpstr>'մշակույթի պալատ  79-Ա'!Print_Area</vt:lpstr>
      <vt:lpstr>'Սոթքի մանկապարտեզ  35-Ա'!Print_Area</vt:lpstr>
      <vt:lpstr>'Տորֆավանի մանկապարտեզ  35-Ա '!Print_Area</vt:lpstr>
      <vt:lpstr>'Տրետուքի մանկապարտեզ  35-Ա '!Print_Area</vt:lpstr>
      <vt:lpstr>'քաղաքային մարզադպրոց  35-Ա'!Print_Area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2023-05-04T17:36:38Z</dcterms:modified>
</cp:coreProperties>
</file>