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filterPrivacy="1" defaultThemeVersion="124226"/>
  <xr:revisionPtr revIDLastSave="0" documentId="13_ncr:1_{9C0C6301-0E15-46A0-996D-214A3D4DDFE1}" xr6:coauthVersionLast="47" xr6:coauthVersionMax="47" xr10:uidLastSave="{00000000-0000-0000-0000-000000000000}"/>
  <bookViews>
    <workbookView xWindow="-120" yWindow="-120" windowWidth="29040" windowHeight="15720" tabRatio="903" firstSheet="4" activeTab="11" xr2:uid="{00000000-000D-0000-FFFF-FFFF00000000}"/>
  </bookViews>
  <sheets>
    <sheet name="կոմունալ տնտեսություն  48-Ա" sheetId="27" r:id="rId1"/>
    <sheet name="թիվ 1 մարզադպրոց  6-Ա " sheetId="3" r:id="rId2"/>
    <sheet name="քաղաքային մարզադպրոց  6-Ա" sheetId="25" r:id="rId3"/>
    <sheet name="թիվ 1 մանկապարտեզ  6-Ա" sheetId="6" r:id="rId4"/>
    <sheet name="  թիվ 2 մանկապարտեզ  6-Ա " sheetId="7" r:id="rId5"/>
    <sheet name="թիվ 1 ՄԵԴ 24-Ա" sheetId="23" r:id="rId6"/>
    <sheet name="թիվ 2 մեդ  6-Ա " sheetId="15" r:id="rId7"/>
    <sheet name=" թիվ 3 մանկապարտեզ   6-Ա " sheetId="17" r:id="rId8"/>
    <sheet name="քաղաքային գրադարան  6-Ա " sheetId="24" r:id="rId9"/>
    <sheet name="մանկական գրադարան   6-Ա" sheetId="28" r:id="rId10"/>
    <sheet name="գեղարվեստի դպրոց  6-Ա" sheetId="29" r:id="rId11"/>
    <sheet name="մշակույթի պալատ  48-Ա" sheetId="30" r:id="rId12"/>
    <sheet name="Տրետուքի մանկապարտեզ  6-Ա " sheetId="31" r:id="rId13"/>
    <sheet name="Սոթքի մանկապարտեզ  6-Ա" sheetId="34" r:id="rId14"/>
    <sheet name="Մ.Մասրիկի մանկապարտեզ  6-Ա " sheetId="35" r:id="rId15"/>
    <sheet name="Ակունքի մանկապարտեզ  6-Ա " sheetId="36" r:id="rId16"/>
    <sheet name="Լուսակունքի մանկապարտեզ 6-Ա " sheetId="37" r:id="rId17"/>
    <sheet name="Տորֆավանի մանկապարտեզ  6-Ա " sheetId="38" r:id="rId18"/>
    <sheet name="Ծովակի մանկապարտեզ 6-Ա" sheetId="39" r:id="rId19"/>
    <sheet name="Կարճաղբյուրի մանկապարտեզ 6-Ա " sheetId="40" r:id="rId20"/>
    <sheet name="Ակունքի Մշակույթի պալատ  6-Ա" sheetId="41" r:id="rId21"/>
    <sheet name=" Ծովակի մշակույթի պալատ 6-Ա" sheetId="42" r:id="rId22"/>
    <sheet name="Лист1" sheetId="43" r:id="rId23"/>
  </sheets>
  <definedNames>
    <definedName name="_xlnm.Print_Area" localSheetId="4">'  թիվ 2 մանկապարտեզ  6-Ա '!$A$1:$G$36</definedName>
    <definedName name="_xlnm.Print_Area" localSheetId="7">' թիվ 3 մանկապարտեզ   6-Ա '!$A$1:$I$17</definedName>
    <definedName name="_xlnm.Print_Area" localSheetId="21">' Ծովակի մշակույթի պալատ 6-Ա'!$A$1:$G$46</definedName>
    <definedName name="_xlnm.Print_Area" localSheetId="15">'Ակունքի մանկապարտեզ  6-Ա '!$A$1:$G$64</definedName>
    <definedName name="_xlnm.Print_Area" localSheetId="20">'Ակունքի Մշակույթի պալատ  6-Ա'!$A$1:$G$46</definedName>
    <definedName name="_xlnm.Print_Area" localSheetId="3">'թիվ 1 մանկապարտեզ  6-Ա'!$A$1:$I$50</definedName>
    <definedName name="_xlnm.Print_Area" localSheetId="1">'թիվ 1 մարզադպրոց  6-Ա '!$A$1:$F$31</definedName>
    <definedName name="_xlnm.Print_Area" localSheetId="5">'թիվ 1 ՄԵԴ 24-Ա'!$A$1:$H$39</definedName>
    <definedName name="_xlnm.Print_Area" localSheetId="6">'թիվ 2 մեդ  6-Ա '!$A$1:$H$37</definedName>
    <definedName name="_xlnm.Print_Area" localSheetId="16">'Լուսակունքի մանկապարտեզ 6-Ա '!$A$1:$G$52</definedName>
    <definedName name="_xlnm.Print_Area" localSheetId="18">'Ծովակի մանկապարտեզ 6-Ա'!$A$1:$G$53</definedName>
    <definedName name="_xlnm.Print_Area" localSheetId="19">'Կարճաղբյուրի մանկապարտեզ 6-Ա '!$A$1:$G$54</definedName>
    <definedName name="_xlnm.Print_Area" localSheetId="0">'կոմունալ տնտեսություն  48-Ա'!$A$1:$G$59</definedName>
    <definedName name="_xlnm.Print_Area" localSheetId="14">'Մ.Մասրիկի մանկապարտեզ  6-Ա '!$A$1:$G$63</definedName>
    <definedName name="_xlnm.Print_Area" localSheetId="11">'մշակույթի պալատ  48-Ա'!$A$1:$G$43</definedName>
    <definedName name="_xlnm.Print_Area" localSheetId="13">'Սոթքի մանկապարտեզ  6-Ա'!$A$1:$G$46</definedName>
    <definedName name="_xlnm.Print_Area" localSheetId="17">'Տորֆավանի մանկապարտեզ  6-Ա '!$A$1:$G$49</definedName>
    <definedName name="_xlnm.Print_Area" localSheetId="12">'Տրետուքի մանկապարտեզ  6-Ա '!$A$1:$G$46</definedName>
    <definedName name="_xlnm.Print_Area" localSheetId="2">'քաղաքային մարզադպրոց  6-Ա'!$A$1:$H$42</definedName>
  </definedNames>
  <calcPr calcId="191029"/>
</workbook>
</file>

<file path=xl/calcChain.xml><?xml version="1.0" encoding="utf-8"?>
<calcChain xmlns="http://schemas.openxmlformats.org/spreadsheetml/2006/main">
  <c r="E17" i="30" l="1"/>
  <c r="E28" i="27"/>
  <c r="E27" i="27"/>
  <c r="F28" i="27"/>
  <c r="F27" i="27"/>
  <c r="E23" i="27"/>
  <c r="F23" i="27"/>
  <c r="G23" i="27" l="1"/>
  <c r="G28" i="27"/>
  <c r="G27" i="27"/>
  <c r="G28" i="15"/>
  <c r="H27" i="15"/>
  <c r="E28" i="15"/>
  <c r="C28" i="15"/>
  <c r="D44" i="6"/>
  <c r="E42" i="6"/>
  <c r="G42" i="6" s="1"/>
  <c r="C44" i="6"/>
  <c r="F42" i="6"/>
  <c r="E41" i="6"/>
  <c r="G41" i="6" s="1"/>
  <c r="F41" i="6"/>
  <c r="E54" i="27"/>
  <c r="F54" i="27"/>
  <c r="E13" i="41"/>
  <c r="G13" i="41" s="1"/>
  <c r="F13" i="41"/>
  <c r="F32" i="7"/>
  <c r="D32" i="7"/>
  <c r="E31" i="7"/>
  <c r="G31" i="7" s="1"/>
  <c r="C32" i="7"/>
  <c r="F21" i="25"/>
  <c r="G21" i="25"/>
  <c r="G54" i="27" l="1"/>
  <c r="H21" i="25"/>
  <c r="G10" i="25"/>
  <c r="G11" i="25"/>
  <c r="G12" i="25"/>
  <c r="G13" i="25"/>
  <c r="G14" i="25"/>
  <c r="G15" i="25"/>
  <c r="G16" i="25"/>
  <c r="G17" i="25"/>
  <c r="G19" i="25"/>
  <c r="G20" i="25"/>
  <c r="G22" i="25"/>
  <c r="G24" i="25"/>
  <c r="G25" i="25"/>
  <c r="G26" i="25"/>
  <c r="G27" i="25"/>
  <c r="G28" i="25"/>
  <c r="G29" i="25"/>
  <c r="G30" i="25"/>
  <c r="G31" i="25"/>
  <c r="G32" i="25"/>
  <c r="G33" i="25"/>
  <c r="G34" i="25"/>
  <c r="G35" i="25"/>
  <c r="G9" i="25"/>
  <c r="H17" i="25"/>
  <c r="H18" i="25"/>
  <c r="H23" i="25"/>
  <c r="H26" i="25"/>
  <c r="H32" i="25"/>
  <c r="F10" i="25"/>
  <c r="H10" i="25" s="1"/>
  <c r="F11" i="25"/>
  <c r="H11" i="25" s="1"/>
  <c r="F12" i="25"/>
  <c r="F13" i="25"/>
  <c r="F14" i="25"/>
  <c r="H14" i="25" s="1"/>
  <c r="F15" i="25"/>
  <c r="H15" i="25" s="1"/>
  <c r="F16" i="25"/>
  <c r="F17" i="25"/>
  <c r="F19" i="25"/>
  <c r="F20" i="25"/>
  <c r="F22" i="25"/>
  <c r="F24" i="25"/>
  <c r="F25" i="25"/>
  <c r="H25" i="25" s="1"/>
  <c r="F26" i="25"/>
  <c r="F27" i="25"/>
  <c r="F28" i="25"/>
  <c r="H28" i="25" s="1"/>
  <c r="F29" i="25"/>
  <c r="H29" i="25" s="1"/>
  <c r="F30" i="25"/>
  <c r="F31" i="25"/>
  <c r="H31" i="25" s="1"/>
  <c r="F32" i="25"/>
  <c r="F33" i="25"/>
  <c r="F34" i="25"/>
  <c r="F35" i="25"/>
  <c r="H35" i="25" s="1"/>
  <c r="F9" i="25"/>
  <c r="E18" i="38"/>
  <c r="G18" i="38" s="1"/>
  <c r="F18" i="38"/>
  <c r="D23" i="37"/>
  <c r="E22" i="37"/>
  <c r="C23" i="37"/>
  <c r="F22" i="37"/>
  <c r="D34" i="35"/>
  <c r="E33" i="35"/>
  <c r="G33" i="35"/>
  <c r="C34" i="35"/>
  <c r="F33" i="35"/>
  <c r="E15" i="34"/>
  <c r="G15" i="34"/>
  <c r="F15" i="34"/>
  <c r="E16" i="31"/>
  <c r="G16" i="31" s="1"/>
  <c r="F16" i="31"/>
  <c r="H26" i="15"/>
  <c r="H23" i="23"/>
  <c r="D24" i="40"/>
  <c r="E23" i="40"/>
  <c r="C24" i="40"/>
  <c r="F23" i="40"/>
  <c r="G23" i="40" s="1"/>
  <c r="E17" i="38"/>
  <c r="F17" i="38"/>
  <c r="E16" i="38"/>
  <c r="G16" i="38" s="1"/>
  <c r="F16" i="38"/>
  <c r="E32" i="36"/>
  <c r="C33" i="36"/>
  <c r="F32" i="36"/>
  <c r="E14" i="34"/>
  <c r="G14" i="34" s="1"/>
  <c r="E13" i="34"/>
  <c r="G13" i="34" s="1"/>
  <c r="F14" i="34"/>
  <c r="F13" i="34"/>
  <c r="E15" i="31"/>
  <c r="F15" i="31"/>
  <c r="E14" i="31"/>
  <c r="F14" i="31"/>
  <c r="H17" i="15"/>
  <c r="H19" i="15"/>
  <c r="E21" i="37"/>
  <c r="G21" i="37" s="1"/>
  <c r="F21" i="37"/>
  <c r="D24" i="39"/>
  <c r="E23" i="39"/>
  <c r="C24" i="39"/>
  <c r="F23" i="39"/>
  <c r="G23" i="39" s="1"/>
  <c r="E47" i="27"/>
  <c r="F47" i="27"/>
  <c r="E24" i="30"/>
  <c r="E22" i="40"/>
  <c r="F22" i="40"/>
  <c r="E10" i="17"/>
  <c r="E11" i="36"/>
  <c r="E12" i="36"/>
  <c r="E13" i="36"/>
  <c r="E14" i="36"/>
  <c r="E15" i="36"/>
  <c r="E10" i="36"/>
  <c r="E7" i="39"/>
  <c r="E32" i="27"/>
  <c r="F32" i="27"/>
  <c r="E9" i="31"/>
  <c r="F40" i="27"/>
  <c r="E40" i="27"/>
  <c r="D55" i="27"/>
  <c r="E14" i="27"/>
  <c r="F14" i="27"/>
  <c r="F8" i="30"/>
  <c r="F9" i="30"/>
  <c r="F10" i="30"/>
  <c r="F11" i="30"/>
  <c r="F12" i="30"/>
  <c r="F13" i="30"/>
  <c r="F14" i="30"/>
  <c r="F15" i="30"/>
  <c r="F16" i="30"/>
  <c r="F17" i="30"/>
  <c r="F18" i="30"/>
  <c r="G18" i="30" s="1"/>
  <c r="F19" i="30"/>
  <c r="F20" i="30"/>
  <c r="F21" i="30"/>
  <c r="F22" i="30"/>
  <c r="F23" i="30"/>
  <c r="F24" i="30"/>
  <c r="G24" i="30" s="1"/>
  <c r="F25" i="30"/>
  <c r="F26" i="30"/>
  <c r="F27" i="30"/>
  <c r="F28" i="30"/>
  <c r="F29" i="30"/>
  <c r="F30" i="30"/>
  <c r="F31" i="30"/>
  <c r="F32" i="30"/>
  <c r="F33" i="30"/>
  <c r="F34" i="30"/>
  <c r="F35" i="30"/>
  <c r="F36" i="30"/>
  <c r="G36" i="30" s="1"/>
  <c r="F37" i="30"/>
  <c r="F7" i="30"/>
  <c r="D38" i="30"/>
  <c r="E37" i="30"/>
  <c r="G37" i="30" s="1"/>
  <c r="C38" i="30"/>
  <c r="E14" i="28"/>
  <c r="G14" i="28" s="1"/>
  <c r="F14" i="28"/>
  <c r="E22" i="39"/>
  <c r="F22" i="39"/>
  <c r="E19" i="37"/>
  <c r="G19" i="37" s="1"/>
  <c r="F19" i="37"/>
  <c r="E8" i="37"/>
  <c r="E9" i="37"/>
  <c r="E10" i="37"/>
  <c r="E11" i="37"/>
  <c r="E12" i="37"/>
  <c r="E13" i="37"/>
  <c r="E14" i="37"/>
  <c r="E15" i="37"/>
  <c r="E16" i="37"/>
  <c r="E17" i="37"/>
  <c r="E18" i="37"/>
  <c r="E20" i="37"/>
  <c r="G20" i="37"/>
  <c r="F20" i="37"/>
  <c r="E9" i="42"/>
  <c r="E10" i="42"/>
  <c r="E11" i="42"/>
  <c r="E12" i="42"/>
  <c r="G12" i="42" s="1"/>
  <c r="E13" i="42"/>
  <c r="G13" i="42" s="1"/>
  <c r="E8" i="41"/>
  <c r="E9" i="41"/>
  <c r="E10" i="41"/>
  <c r="E11" i="41"/>
  <c r="E12" i="41"/>
  <c r="E8" i="40"/>
  <c r="E9" i="40"/>
  <c r="E10" i="40"/>
  <c r="E11" i="40"/>
  <c r="E12" i="40"/>
  <c r="E13" i="40"/>
  <c r="E14" i="40"/>
  <c r="E15" i="40"/>
  <c r="E16" i="40"/>
  <c r="E17" i="40"/>
  <c r="E18" i="40"/>
  <c r="E19" i="40"/>
  <c r="E20" i="40"/>
  <c r="E21" i="40"/>
  <c r="C20" i="38"/>
  <c r="E9" i="38"/>
  <c r="E10" i="38"/>
  <c r="E11" i="38"/>
  <c r="E12" i="38"/>
  <c r="E13" i="38"/>
  <c r="E14" i="38"/>
  <c r="E15" i="38"/>
  <c r="E19" i="38"/>
  <c r="F18" i="37"/>
  <c r="E9" i="35"/>
  <c r="E10" i="35"/>
  <c r="E11" i="35"/>
  <c r="E12" i="35"/>
  <c r="E13" i="35"/>
  <c r="E14" i="35"/>
  <c r="E15" i="35"/>
  <c r="E16" i="35"/>
  <c r="E17" i="35"/>
  <c r="E18" i="35"/>
  <c r="E19" i="35"/>
  <c r="E20" i="35"/>
  <c r="E21" i="35"/>
  <c r="E22" i="35"/>
  <c r="E23" i="35"/>
  <c r="E24" i="35"/>
  <c r="E25" i="35"/>
  <c r="E26" i="35"/>
  <c r="E27" i="35"/>
  <c r="E28" i="35"/>
  <c r="E29" i="35"/>
  <c r="E30" i="35"/>
  <c r="E31" i="35"/>
  <c r="E32" i="35"/>
  <c r="E8" i="35"/>
  <c r="E8" i="30"/>
  <c r="E9" i="30"/>
  <c r="G9" i="30" s="1"/>
  <c r="E10" i="30"/>
  <c r="E11" i="30"/>
  <c r="G11" i="30" s="1"/>
  <c r="E12" i="30"/>
  <c r="E13" i="30"/>
  <c r="E14" i="30"/>
  <c r="E15" i="30"/>
  <c r="E16" i="30"/>
  <c r="G17" i="30"/>
  <c r="E18" i="30"/>
  <c r="E19" i="30"/>
  <c r="E20" i="30"/>
  <c r="E21" i="30"/>
  <c r="G21" i="30" s="1"/>
  <c r="E22" i="30"/>
  <c r="E23" i="30"/>
  <c r="G23" i="30" s="1"/>
  <c r="E25" i="30"/>
  <c r="E26" i="30"/>
  <c r="G26" i="30" s="1"/>
  <c r="E27" i="30"/>
  <c r="G27" i="30" s="1"/>
  <c r="E28" i="30"/>
  <c r="E29" i="30"/>
  <c r="G29" i="30" s="1"/>
  <c r="E30" i="30"/>
  <c r="E31" i="30"/>
  <c r="G31" i="30" s="1"/>
  <c r="G32" i="30"/>
  <c r="E33" i="30"/>
  <c r="G33" i="30" s="1"/>
  <c r="E34" i="30"/>
  <c r="E35" i="30"/>
  <c r="G35" i="30" s="1"/>
  <c r="E36" i="30"/>
  <c r="E7" i="30"/>
  <c r="F17" i="29"/>
  <c r="E9" i="28"/>
  <c r="E10" i="28"/>
  <c r="E11" i="28"/>
  <c r="E12" i="28"/>
  <c r="E13" i="28"/>
  <c r="E15" i="28"/>
  <c r="E16" i="28"/>
  <c r="E17" i="28"/>
  <c r="E18" i="28"/>
  <c r="E19" i="28"/>
  <c r="E20" i="28"/>
  <c r="E21" i="28"/>
  <c r="E22" i="28"/>
  <c r="E8" i="28"/>
  <c r="E10" i="7"/>
  <c r="E11" i="7"/>
  <c r="E12" i="7"/>
  <c r="E13" i="7"/>
  <c r="E14" i="7"/>
  <c r="E15" i="7"/>
  <c r="E16" i="7"/>
  <c r="E17" i="7"/>
  <c r="E18" i="7"/>
  <c r="E19" i="7"/>
  <c r="E20" i="7"/>
  <c r="E21" i="7"/>
  <c r="E22" i="7"/>
  <c r="E23" i="7"/>
  <c r="E24" i="7"/>
  <c r="E25" i="7"/>
  <c r="E26" i="7"/>
  <c r="E27" i="7"/>
  <c r="E28" i="7"/>
  <c r="E29" i="7"/>
  <c r="E30" i="7"/>
  <c r="E9" i="7"/>
  <c r="E32" i="7" s="1"/>
  <c r="G22" i="30" l="1"/>
  <c r="G16" i="30"/>
  <c r="G17" i="38"/>
  <c r="G15" i="30"/>
  <c r="G22" i="37"/>
  <c r="H34" i="25"/>
  <c r="H20" i="25"/>
  <c r="H13" i="25"/>
  <c r="G34" i="30"/>
  <c r="G28" i="30"/>
  <c r="G22" i="39"/>
  <c r="G14" i="30"/>
  <c r="G8" i="30"/>
  <c r="H33" i="25"/>
  <c r="H27" i="25"/>
  <c r="H19" i="25"/>
  <c r="H12" i="25"/>
  <c r="H9" i="25"/>
  <c r="G25" i="30"/>
  <c r="G19" i="30"/>
  <c r="G13" i="30"/>
  <c r="G22" i="40"/>
  <c r="G47" i="27"/>
  <c r="G12" i="30"/>
  <c r="G15" i="31"/>
  <c r="G30" i="30"/>
  <c r="G32" i="36"/>
  <c r="G10" i="30"/>
  <c r="G40" i="27"/>
  <c r="H30" i="25"/>
  <c r="H24" i="25"/>
  <c r="H22" i="25"/>
  <c r="G20" i="30"/>
  <c r="F36" i="25"/>
  <c r="H16" i="25"/>
  <c r="G14" i="31"/>
  <c r="G32" i="27"/>
  <c r="G14" i="27"/>
  <c r="F38" i="30"/>
  <c r="E38" i="30"/>
  <c r="G18" i="37"/>
  <c r="E29" i="6"/>
  <c r="G29" i="6" s="1"/>
  <c r="F29" i="6"/>
  <c r="E33" i="6"/>
  <c r="F33" i="6"/>
  <c r="E31" i="6"/>
  <c r="G31" i="6" s="1"/>
  <c r="F10" i="6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30" i="6"/>
  <c r="F32" i="6"/>
  <c r="F34" i="6"/>
  <c r="F35" i="6"/>
  <c r="F36" i="6"/>
  <c r="F37" i="6"/>
  <c r="F38" i="6"/>
  <c r="F39" i="6"/>
  <c r="F40" i="6"/>
  <c r="F9" i="6"/>
  <c r="E10" i="6"/>
  <c r="E11" i="6"/>
  <c r="E12" i="6"/>
  <c r="G12" i="6" s="1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30" i="6"/>
  <c r="E32" i="6"/>
  <c r="E34" i="6"/>
  <c r="E35" i="6"/>
  <c r="E36" i="6"/>
  <c r="E37" i="6"/>
  <c r="E38" i="6"/>
  <c r="E39" i="6"/>
  <c r="E40" i="6"/>
  <c r="E9" i="6"/>
  <c r="F44" i="6" l="1"/>
  <c r="G33" i="6"/>
  <c r="E44" i="6"/>
  <c r="G23" i="6"/>
  <c r="G18" i="6"/>
  <c r="E48" i="27" l="1"/>
  <c r="E49" i="27"/>
  <c r="E50" i="27"/>
  <c r="E46" i="27"/>
  <c r="F50" i="27"/>
  <c r="F49" i="27"/>
  <c r="F48" i="27"/>
  <c r="F46" i="27"/>
  <c r="E26" i="27"/>
  <c r="E25" i="27"/>
  <c r="E24" i="27"/>
  <c r="F26" i="27"/>
  <c r="F25" i="27"/>
  <c r="F24" i="27"/>
  <c r="F21" i="40"/>
  <c r="G21" i="40" s="1"/>
  <c r="F17" i="37"/>
  <c r="G17" i="37" s="1"/>
  <c r="F16" i="37"/>
  <c r="G16" i="37" s="1"/>
  <c r="F8" i="37"/>
  <c r="G8" i="37" s="1"/>
  <c r="C55" i="27"/>
  <c r="E38" i="27"/>
  <c r="G38" i="27" s="1"/>
  <c r="E43" i="27"/>
  <c r="E42" i="27"/>
  <c r="F43" i="27"/>
  <c r="F42" i="27"/>
  <c r="E22" i="27"/>
  <c r="F22" i="27"/>
  <c r="E17" i="27"/>
  <c r="E16" i="27"/>
  <c r="F17" i="27"/>
  <c r="F16" i="27"/>
  <c r="G49" i="27" l="1"/>
  <c r="G48" i="27"/>
  <c r="G50" i="27"/>
  <c r="G46" i="27"/>
  <c r="G16" i="27"/>
  <c r="G24" i="27"/>
  <c r="G26" i="27"/>
  <c r="G25" i="27"/>
  <c r="G43" i="27"/>
  <c r="G42" i="27"/>
  <c r="G22" i="27"/>
  <c r="G17" i="27"/>
  <c r="F20" i="40"/>
  <c r="G20" i="40" s="1"/>
  <c r="C26" i="23"/>
  <c r="E21" i="39"/>
  <c r="F21" i="39"/>
  <c r="F14" i="37"/>
  <c r="G14" i="37" s="1"/>
  <c r="G21" i="39" l="1"/>
  <c r="G26" i="23"/>
  <c r="F26" i="23"/>
  <c r="H24" i="23"/>
  <c r="H25" i="15" l="1"/>
  <c r="E10" i="31"/>
  <c r="D23" i="28"/>
  <c r="F9" i="28"/>
  <c r="G9" i="28" s="1"/>
  <c r="F10" i="28"/>
  <c r="G10" i="28" s="1"/>
  <c r="F11" i="28"/>
  <c r="G11" i="28" s="1"/>
  <c r="F12" i="28"/>
  <c r="G12" i="28" s="1"/>
  <c r="F13" i="28"/>
  <c r="G13" i="28" s="1"/>
  <c r="F15" i="28"/>
  <c r="G15" i="28" s="1"/>
  <c r="F16" i="28"/>
  <c r="G16" i="28" s="1"/>
  <c r="F17" i="28"/>
  <c r="G17" i="28" s="1"/>
  <c r="F18" i="28"/>
  <c r="G18" i="28" s="1"/>
  <c r="F19" i="28"/>
  <c r="G19" i="28" s="1"/>
  <c r="F20" i="28"/>
  <c r="G20" i="28" s="1"/>
  <c r="F21" i="28"/>
  <c r="G21" i="28" s="1"/>
  <c r="F22" i="28"/>
  <c r="G22" i="28" s="1"/>
  <c r="F8" i="28"/>
  <c r="E9" i="24"/>
  <c r="F9" i="24"/>
  <c r="E10" i="24"/>
  <c r="F10" i="24"/>
  <c r="E11" i="24"/>
  <c r="F11" i="24"/>
  <c r="E12" i="24"/>
  <c r="F12" i="24"/>
  <c r="E13" i="24"/>
  <c r="F13" i="24"/>
  <c r="E14" i="24"/>
  <c r="F14" i="24"/>
  <c r="E15" i="24"/>
  <c r="F15" i="24"/>
  <c r="E16" i="24"/>
  <c r="F16" i="24"/>
  <c r="E17" i="24"/>
  <c r="F17" i="24"/>
  <c r="E18" i="24"/>
  <c r="F18" i="24"/>
  <c r="E19" i="24"/>
  <c r="F19" i="24"/>
  <c r="E20" i="24"/>
  <c r="F20" i="24"/>
  <c r="E21" i="24"/>
  <c r="F21" i="24"/>
  <c r="E22" i="24"/>
  <c r="F22" i="24"/>
  <c r="E23" i="24"/>
  <c r="F23" i="24"/>
  <c r="E24" i="24"/>
  <c r="F24" i="24"/>
  <c r="E25" i="24"/>
  <c r="F25" i="24"/>
  <c r="E26" i="24"/>
  <c r="F26" i="24"/>
  <c r="E27" i="24"/>
  <c r="F27" i="24"/>
  <c r="E28" i="24"/>
  <c r="F28" i="24"/>
  <c r="F8" i="24"/>
  <c r="E8" i="24"/>
  <c r="G8" i="24" s="1"/>
  <c r="D29" i="24"/>
  <c r="E9" i="17"/>
  <c r="D11" i="17"/>
  <c r="F8" i="42"/>
  <c r="F9" i="42"/>
  <c r="G9" i="42" s="1"/>
  <c r="F10" i="42"/>
  <c r="G10" i="42" s="1"/>
  <c r="F11" i="42"/>
  <c r="G11" i="42" s="1"/>
  <c r="E8" i="42"/>
  <c r="F7" i="42"/>
  <c r="E7" i="42"/>
  <c r="D17" i="42"/>
  <c r="D17" i="41"/>
  <c r="F8" i="41"/>
  <c r="F9" i="41"/>
  <c r="F10" i="41"/>
  <c r="G10" i="41" s="1"/>
  <c r="F11" i="41"/>
  <c r="G11" i="41" s="1"/>
  <c r="F12" i="41"/>
  <c r="F7" i="41"/>
  <c r="E7" i="41"/>
  <c r="F8" i="40"/>
  <c r="F9" i="40"/>
  <c r="F10" i="40"/>
  <c r="G10" i="40" s="1"/>
  <c r="F11" i="40"/>
  <c r="G11" i="40" s="1"/>
  <c r="F12" i="40"/>
  <c r="G12" i="40" s="1"/>
  <c r="F13" i="40"/>
  <c r="G13" i="40" s="1"/>
  <c r="F14" i="40"/>
  <c r="G14" i="40" s="1"/>
  <c r="F15" i="40"/>
  <c r="G15" i="40" s="1"/>
  <c r="F16" i="40"/>
  <c r="G16" i="40" s="1"/>
  <c r="F17" i="40"/>
  <c r="F18" i="40"/>
  <c r="G18" i="40" s="1"/>
  <c r="F19" i="40"/>
  <c r="G9" i="40"/>
  <c r="F7" i="40"/>
  <c r="E7" i="40"/>
  <c r="E24" i="40" s="1"/>
  <c r="F8" i="39"/>
  <c r="F9" i="39"/>
  <c r="F10" i="39"/>
  <c r="F11" i="39"/>
  <c r="F12" i="39"/>
  <c r="F13" i="39"/>
  <c r="F14" i="39"/>
  <c r="F15" i="39"/>
  <c r="F16" i="39"/>
  <c r="F17" i="39"/>
  <c r="F18" i="39"/>
  <c r="F19" i="39"/>
  <c r="F20" i="39"/>
  <c r="E8" i="39"/>
  <c r="E9" i="39"/>
  <c r="E10" i="39"/>
  <c r="E11" i="39"/>
  <c r="E12" i="39"/>
  <c r="E13" i="39"/>
  <c r="E14" i="39"/>
  <c r="E15" i="39"/>
  <c r="G15" i="39" s="1"/>
  <c r="E16" i="39"/>
  <c r="E17" i="39"/>
  <c r="E18" i="39"/>
  <c r="E19" i="39"/>
  <c r="E20" i="39"/>
  <c r="F7" i="39"/>
  <c r="F8" i="38"/>
  <c r="F9" i="38"/>
  <c r="G9" i="38" s="1"/>
  <c r="F10" i="38"/>
  <c r="F20" i="38" s="1"/>
  <c r="F11" i="38"/>
  <c r="F12" i="38"/>
  <c r="F13" i="38"/>
  <c r="F14" i="38"/>
  <c r="F15" i="38"/>
  <c r="F19" i="38"/>
  <c r="G19" i="38" s="1"/>
  <c r="E8" i="38"/>
  <c r="G8" i="38" s="1"/>
  <c r="G12" i="38"/>
  <c r="F7" i="38"/>
  <c r="E7" i="38"/>
  <c r="F9" i="37"/>
  <c r="G9" i="37" s="1"/>
  <c r="F10" i="37"/>
  <c r="F11" i="37"/>
  <c r="G11" i="37" s="1"/>
  <c r="F12" i="37"/>
  <c r="G12" i="37" s="1"/>
  <c r="F13" i="37"/>
  <c r="G13" i="37" s="1"/>
  <c r="F15" i="37"/>
  <c r="F7" i="37"/>
  <c r="E7" i="37"/>
  <c r="E23" i="37" s="1"/>
  <c r="D33" i="36"/>
  <c r="F8" i="36"/>
  <c r="F9" i="36"/>
  <c r="F10" i="36"/>
  <c r="G10" i="36" s="1"/>
  <c r="F11" i="36"/>
  <c r="F12" i="36"/>
  <c r="G12" i="36" s="1"/>
  <c r="F13" i="36"/>
  <c r="G13" i="36" s="1"/>
  <c r="F14" i="36"/>
  <c r="G14" i="36" s="1"/>
  <c r="F15" i="36"/>
  <c r="G15" i="36" s="1"/>
  <c r="F16" i="36"/>
  <c r="F17" i="36"/>
  <c r="F18" i="36"/>
  <c r="F19" i="36"/>
  <c r="F20" i="36"/>
  <c r="F21" i="36"/>
  <c r="F22" i="36"/>
  <c r="F23" i="36"/>
  <c r="F24" i="36"/>
  <c r="F25" i="36"/>
  <c r="F26" i="36"/>
  <c r="F27" i="36"/>
  <c r="F28" i="36"/>
  <c r="F29" i="36"/>
  <c r="F30" i="36"/>
  <c r="F31" i="36"/>
  <c r="E18" i="36"/>
  <c r="E19" i="36"/>
  <c r="E20" i="36"/>
  <c r="E21" i="36"/>
  <c r="E22" i="36"/>
  <c r="E23" i="36"/>
  <c r="E24" i="36"/>
  <c r="E25" i="36"/>
  <c r="E26" i="36"/>
  <c r="E27" i="36"/>
  <c r="E28" i="36"/>
  <c r="E29" i="36"/>
  <c r="E30" i="36"/>
  <c r="E31" i="36"/>
  <c r="E8" i="36"/>
  <c r="G8" i="36" s="1"/>
  <c r="E9" i="36"/>
  <c r="G11" i="36"/>
  <c r="E16" i="36"/>
  <c r="E17" i="36"/>
  <c r="F7" i="36"/>
  <c r="E7" i="36"/>
  <c r="F8" i="35"/>
  <c r="G8" i="35" s="1"/>
  <c r="F9" i="35"/>
  <c r="G9" i="35" s="1"/>
  <c r="F10" i="35"/>
  <c r="G10" i="35" s="1"/>
  <c r="F11" i="35"/>
  <c r="F12" i="35"/>
  <c r="G12" i="35" s="1"/>
  <c r="F13" i="35"/>
  <c r="G13" i="35" s="1"/>
  <c r="F14" i="35"/>
  <c r="F15" i="35"/>
  <c r="G15" i="35" s="1"/>
  <c r="F16" i="35"/>
  <c r="G16" i="35" s="1"/>
  <c r="F17" i="35"/>
  <c r="F18" i="35"/>
  <c r="G18" i="35" s="1"/>
  <c r="F19" i="35"/>
  <c r="G19" i="35" s="1"/>
  <c r="F20" i="35"/>
  <c r="F21" i="35"/>
  <c r="G21" i="35" s="1"/>
  <c r="F22" i="35"/>
  <c r="G22" i="35" s="1"/>
  <c r="F23" i="35"/>
  <c r="F24" i="35"/>
  <c r="G24" i="35" s="1"/>
  <c r="F25" i="35"/>
  <c r="G25" i="35" s="1"/>
  <c r="F26" i="35"/>
  <c r="F27" i="35"/>
  <c r="G27" i="35" s="1"/>
  <c r="F28" i="35"/>
  <c r="G28" i="35" s="1"/>
  <c r="F29" i="35"/>
  <c r="F30" i="35"/>
  <c r="G30" i="35" s="1"/>
  <c r="F31" i="35"/>
  <c r="G31" i="35" s="1"/>
  <c r="F32" i="35"/>
  <c r="G11" i="35"/>
  <c r="G14" i="35"/>
  <c r="G17" i="35"/>
  <c r="G20" i="35"/>
  <c r="G23" i="35"/>
  <c r="G26" i="35"/>
  <c r="G29" i="35"/>
  <c r="G32" i="35"/>
  <c r="F7" i="35"/>
  <c r="E7" i="35"/>
  <c r="E34" i="35" s="1"/>
  <c r="D17" i="34"/>
  <c r="F8" i="34"/>
  <c r="F9" i="34"/>
  <c r="F10" i="34"/>
  <c r="F11" i="34"/>
  <c r="F12" i="34"/>
  <c r="E8" i="34"/>
  <c r="E9" i="34"/>
  <c r="E10" i="34"/>
  <c r="E11" i="34"/>
  <c r="E12" i="34"/>
  <c r="G12" i="34" s="1"/>
  <c r="F7" i="34"/>
  <c r="E7" i="34"/>
  <c r="G7" i="34" s="1"/>
  <c r="D17" i="31"/>
  <c r="F8" i="31"/>
  <c r="F9" i="31"/>
  <c r="G9" i="31" s="1"/>
  <c r="F10" i="31"/>
  <c r="G10" i="31" s="1"/>
  <c r="F11" i="31"/>
  <c r="F12" i="31"/>
  <c r="F13" i="31"/>
  <c r="E8" i="31"/>
  <c r="E11" i="31"/>
  <c r="G11" i="31" s="1"/>
  <c r="E12" i="31"/>
  <c r="E13" i="31"/>
  <c r="G13" i="31" s="1"/>
  <c r="F7" i="31"/>
  <c r="E7" i="31"/>
  <c r="F8" i="27"/>
  <c r="F9" i="27"/>
  <c r="F10" i="27"/>
  <c r="F11" i="27"/>
  <c r="F12" i="27"/>
  <c r="F13" i="27"/>
  <c r="F15" i="27"/>
  <c r="F18" i="27"/>
  <c r="F19" i="27"/>
  <c r="F20" i="27"/>
  <c r="F21" i="27"/>
  <c r="F29" i="27"/>
  <c r="F30" i="27"/>
  <c r="F31" i="27"/>
  <c r="F33" i="27"/>
  <c r="F36" i="27"/>
  <c r="F37" i="27"/>
  <c r="F39" i="27"/>
  <c r="F41" i="27"/>
  <c r="F45" i="27"/>
  <c r="F51" i="27"/>
  <c r="F52" i="27"/>
  <c r="F53" i="27"/>
  <c r="E8" i="27"/>
  <c r="E9" i="27"/>
  <c r="E10" i="27"/>
  <c r="E11" i="27"/>
  <c r="E12" i="27"/>
  <c r="E13" i="27"/>
  <c r="E15" i="27"/>
  <c r="E18" i="27"/>
  <c r="E19" i="27"/>
  <c r="E20" i="27"/>
  <c r="E21" i="27"/>
  <c r="E29" i="27"/>
  <c r="E30" i="27"/>
  <c r="E31" i="27"/>
  <c r="E33" i="27"/>
  <c r="E34" i="27"/>
  <c r="E36" i="27"/>
  <c r="E37" i="27"/>
  <c r="E39" i="27"/>
  <c r="E41" i="27"/>
  <c r="E44" i="27"/>
  <c r="E45" i="27"/>
  <c r="E51" i="27"/>
  <c r="E52" i="27"/>
  <c r="E53" i="27"/>
  <c r="F7" i="27"/>
  <c r="E7" i="27"/>
  <c r="C17" i="42"/>
  <c r="C17" i="41"/>
  <c r="C17" i="34"/>
  <c r="G11" i="39" l="1"/>
  <c r="G8" i="42"/>
  <c r="G12" i="31"/>
  <c r="F24" i="39"/>
  <c r="E24" i="39"/>
  <c r="F34" i="35"/>
  <c r="G10" i="34"/>
  <c r="G19" i="39"/>
  <c r="F23" i="37"/>
  <c r="G16" i="24"/>
  <c r="F24" i="40"/>
  <c r="G16" i="36"/>
  <c r="G9" i="24"/>
  <c r="G11" i="34"/>
  <c r="G17" i="40"/>
  <c r="G27" i="24"/>
  <c r="G25" i="24"/>
  <c r="G21" i="24"/>
  <c r="G19" i="24"/>
  <c r="G17" i="24"/>
  <c r="G8" i="40"/>
  <c r="G20" i="39"/>
  <c r="G16" i="39"/>
  <c r="G12" i="39"/>
  <c r="G8" i="39"/>
  <c r="G12" i="41"/>
  <c r="G22" i="24"/>
  <c r="G14" i="24"/>
  <c r="G12" i="24"/>
  <c r="G10" i="24"/>
  <c r="E17" i="34"/>
  <c r="G7" i="37"/>
  <c r="G8" i="31"/>
  <c r="G17" i="36"/>
  <c r="G9" i="36"/>
  <c r="G25" i="36"/>
  <c r="G21" i="36"/>
  <c r="G9" i="34"/>
  <c r="G13" i="38"/>
  <c r="G19" i="40"/>
  <c r="G15" i="24"/>
  <c r="G8" i="28"/>
  <c r="E55" i="27"/>
  <c r="F55" i="27"/>
  <c r="G8" i="34"/>
  <c r="G30" i="36"/>
  <c r="G26" i="36"/>
  <c r="G7" i="40"/>
  <c r="G8" i="41"/>
  <c r="G18" i="24"/>
  <c r="G13" i="24"/>
  <c r="F33" i="36"/>
  <c r="G7" i="39"/>
  <c r="F17" i="42"/>
  <c r="G7" i="36"/>
  <c r="G15" i="37"/>
  <c r="G10" i="37"/>
  <c r="G14" i="38"/>
  <c r="G10" i="38"/>
  <c r="G17" i="39"/>
  <c r="G13" i="39"/>
  <c r="G9" i="39"/>
  <c r="G18" i="39"/>
  <c r="G14" i="39"/>
  <c r="G10" i="39"/>
  <c r="G24" i="24"/>
  <c r="G11" i="24"/>
  <c r="G7" i="38"/>
  <c r="E20" i="38"/>
  <c r="F17" i="41"/>
  <c r="G9" i="41"/>
  <c r="E17" i="41"/>
  <c r="G20" i="24"/>
  <c r="F17" i="34"/>
  <c r="G7" i="41"/>
  <c r="E17" i="42"/>
  <c r="G7" i="42"/>
  <c r="G17" i="42" s="1"/>
  <c r="G26" i="24"/>
  <c r="G28" i="36"/>
  <c r="G24" i="36"/>
  <c r="G20" i="36"/>
  <c r="E33" i="36"/>
  <c r="G7" i="31"/>
  <c r="G7" i="35"/>
  <c r="G34" i="35" s="1"/>
  <c r="G31" i="36"/>
  <c r="G23" i="36"/>
  <c r="G19" i="36"/>
  <c r="G15" i="38"/>
  <c r="G11" i="38"/>
  <c r="G28" i="24"/>
  <c r="G23" i="24"/>
  <c r="G29" i="36"/>
  <c r="G27" i="36"/>
  <c r="G22" i="36"/>
  <c r="G18" i="36"/>
  <c r="G7" i="27"/>
  <c r="G23" i="37" l="1"/>
  <c r="G24" i="40"/>
  <c r="G24" i="39"/>
  <c r="G20" i="38"/>
  <c r="G17" i="41"/>
  <c r="G17" i="34"/>
  <c r="G33" i="36"/>
  <c r="H22" i="23"/>
  <c r="H22" i="15"/>
  <c r="H30" i="15"/>
  <c r="G9" i="17"/>
  <c r="G10" i="17"/>
  <c r="I10" i="17" s="1"/>
  <c r="F29" i="24"/>
  <c r="E29" i="24"/>
  <c r="C29" i="24"/>
  <c r="I16" i="29"/>
  <c r="G7" i="30"/>
  <c r="G38" i="30" s="1"/>
  <c r="E17" i="29"/>
  <c r="G17" i="29"/>
  <c r="E17" i="31"/>
  <c r="F17" i="31"/>
  <c r="G17" i="31"/>
  <c r="C17" i="31"/>
  <c r="G40" i="6"/>
  <c r="E23" i="3"/>
  <c r="F22" i="3"/>
  <c r="D23" i="3"/>
  <c r="C23" i="3"/>
  <c r="F18" i="3" l="1"/>
  <c r="H24" i="15" l="1"/>
  <c r="G18" i="7"/>
  <c r="G17" i="7"/>
  <c r="G13" i="7"/>
  <c r="G9" i="7"/>
  <c r="E36" i="25" l="1"/>
  <c r="G13" i="6"/>
  <c r="G32" i="6"/>
  <c r="G12" i="7" l="1"/>
  <c r="H27" i="23" l="1"/>
  <c r="H15" i="29" l="1"/>
  <c r="H17" i="29" s="1"/>
  <c r="D15" i="29"/>
  <c r="D17" i="29" s="1"/>
  <c r="C15" i="29"/>
  <c r="G31" i="15"/>
  <c r="E31" i="15"/>
  <c r="G28" i="23"/>
  <c r="F28" i="23"/>
  <c r="G36" i="25"/>
  <c r="D36" i="25"/>
  <c r="F23" i="28"/>
  <c r="E23" i="28"/>
  <c r="C23" i="28"/>
  <c r="F11" i="17"/>
  <c r="E11" i="17"/>
  <c r="G10" i="7"/>
  <c r="G11" i="7"/>
  <c r="G30" i="7"/>
  <c r="G15" i="7"/>
  <c r="G16" i="7"/>
  <c r="G19" i="7"/>
  <c r="G20" i="7"/>
  <c r="G21" i="7"/>
  <c r="G22" i="7"/>
  <c r="G23" i="7"/>
  <c r="G24" i="7"/>
  <c r="G25" i="7"/>
  <c r="G26" i="7"/>
  <c r="G27" i="7"/>
  <c r="G28" i="7"/>
  <c r="G29" i="7"/>
  <c r="G14" i="7"/>
  <c r="H16" i="23"/>
  <c r="G32" i="7" l="1"/>
  <c r="G29" i="24"/>
  <c r="F9" i="3"/>
  <c r="F10" i="3"/>
  <c r="F11" i="3"/>
  <c r="F12" i="3"/>
  <c r="F13" i="3"/>
  <c r="F14" i="3"/>
  <c r="F15" i="3"/>
  <c r="F16" i="3"/>
  <c r="F17" i="3"/>
  <c r="F19" i="3"/>
  <c r="F20" i="3"/>
  <c r="F21" i="3"/>
  <c r="F8" i="3"/>
  <c r="F23" i="3" l="1"/>
  <c r="I7" i="29"/>
  <c r="I8" i="29"/>
  <c r="I10" i="29"/>
  <c r="I11" i="29"/>
  <c r="I12" i="29"/>
  <c r="I13" i="29"/>
  <c r="I14" i="29"/>
  <c r="G23" i="28" l="1"/>
  <c r="I15" i="29"/>
  <c r="I17" i="29" s="1"/>
  <c r="G53" i="27"/>
  <c r="G52" i="27"/>
  <c r="G51" i="27"/>
  <c r="G45" i="27"/>
  <c r="G44" i="27"/>
  <c r="G41" i="27"/>
  <c r="G39" i="27"/>
  <c r="G37" i="27"/>
  <c r="G36" i="27"/>
  <c r="G34" i="27"/>
  <c r="G33" i="27"/>
  <c r="G31" i="27"/>
  <c r="G30" i="27"/>
  <c r="G29" i="27"/>
  <c r="G21" i="27"/>
  <c r="G20" i="27"/>
  <c r="G19" i="27"/>
  <c r="G18" i="27"/>
  <c r="G15" i="27"/>
  <c r="G13" i="27"/>
  <c r="G12" i="27"/>
  <c r="G11" i="27"/>
  <c r="G10" i="27"/>
  <c r="G9" i="27"/>
  <c r="G8" i="27"/>
  <c r="G55" i="27" l="1"/>
  <c r="H36" i="25" l="1"/>
  <c r="I9" i="17"/>
  <c r="H21" i="23" l="1"/>
  <c r="H20" i="23"/>
  <c r="H19" i="23"/>
  <c r="H18" i="23"/>
  <c r="H17" i="23"/>
  <c r="H15" i="23"/>
  <c r="H14" i="23"/>
  <c r="H13" i="23"/>
  <c r="H12" i="23"/>
  <c r="H11" i="23"/>
  <c r="H10" i="23"/>
  <c r="H9" i="23"/>
  <c r="H26" i="23" l="1"/>
  <c r="H28" i="23" s="1"/>
  <c r="H23" i="15"/>
  <c r="G9" i="6" l="1"/>
  <c r="G10" i="6"/>
  <c r="G11" i="6"/>
  <c r="G14" i="6"/>
  <c r="G15" i="6"/>
  <c r="G16" i="6"/>
  <c r="G17" i="6"/>
  <c r="G19" i="6"/>
  <c r="G20" i="6"/>
  <c r="G21" i="6"/>
  <c r="G22" i="6"/>
  <c r="G24" i="6"/>
  <c r="G25" i="6"/>
  <c r="G26" i="6"/>
  <c r="G27" i="6"/>
  <c r="G28" i="6"/>
  <c r="G30" i="6"/>
  <c r="G34" i="6"/>
  <c r="G35" i="6"/>
  <c r="G36" i="6"/>
  <c r="G37" i="6"/>
  <c r="G38" i="6"/>
  <c r="G39" i="6"/>
  <c r="G44" i="6" l="1"/>
  <c r="C11" i="17"/>
  <c r="G8" i="17"/>
  <c r="G11" i="17" l="1"/>
  <c r="H8" i="17"/>
  <c r="H21" i="15"/>
  <c r="H20" i="15"/>
  <c r="H18" i="15"/>
  <c r="H16" i="15"/>
  <c r="H15" i="15"/>
  <c r="H14" i="15"/>
  <c r="H13" i="15"/>
  <c r="H12" i="15"/>
  <c r="H11" i="15"/>
  <c r="H10" i="15"/>
  <c r="H9" i="15"/>
  <c r="H8" i="15"/>
  <c r="H28" i="15" l="1"/>
  <c r="H11" i="17"/>
  <c r="I8" i="17"/>
  <c r="I11" i="17" s="1"/>
  <c r="H31" i="15"/>
</calcChain>
</file>

<file path=xl/sharedStrings.xml><?xml version="1.0" encoding="utf-8"?>
<sst xmlns="http://schemas.openxmlformats.org/spreadsheetml/2006/main" count="828" uniqueCount="259">
  <si>
    <t>Համայնքային ենթակայության  ՀՈԱԿ-ի  անվանումը</t>
  </si>
  <si>
    <t>Հ/հ</t>
  </si>
  <si>
    <t>ՊԱՇՏՈՆՆԵՐԻ ԱՆՎԱՆՈՒՄԸ</t>
  </si>
  <si>
    <t>ՀԱՍՏԻՔԱՅԻՆ ՄԻԱՎՈՐԸ</t>
  </si>
  <si>
    <t>ՊԱՇՏՈՆԱՅԻՆ ԴՐՈՒՅՔԱՉԱՓԵՐԸ /ՀՀ դրամով/</t>
  </si>
  <si>
    <t>բարձր լեռնային  /ՀՀ դրամով/</t>
  </si>
  <si>
    <t>Ընդամենը աշխատավարձի ֆոնդ /ՀՀ դրամով/</t>
  </si>
  <si>
    <t>ՏÝûñ»Ý</t>
  </si>
  <si>
    <t>÷áËïÝûñ»Ý</t>
  </si>
  <si>
    <t>àôëÙ³ëí³ñ</t>
  </si>
  <si>
    <t>Հ³ßí³å³Ñ</t>
  </si>
  <si>
    <t>Գործավար</t>
  </si>
  <si>
    <t>Լ³µ³ñ³Ýï</t>
  </si>
  <si>
    <t>Էլեկտրիկ</t>
  </si>
  <si>
    <t>Ð³Ý¹»ñÓ³å³Ñ</t>
  </si>
  <si>
    <t>Ð³í³ù³ñ³ñ</t>
  </si>
  <si>
    <t>Ընդամենը</t>
  </si>
  <si>
    <t xml:space="preserve">Համայնքային ենթակայության  ՀՈԱԿ-ի  անվանումը </t>
  </si>
  <si>
    <t>Պաշտոնների անվանումը</t>
  </si>
  <si>
    <t>Հաստիքային միավորը</t>
  </si>
  <si>
    <t>Պաշտոնային Դրույքաչափը /ՀՀ դրամով/</t>
  </si>
  <si>
    <t>Բարձր լեռնային  /ՀՀ դրամով/</t>
  </si>
  <si>
    <t>Հավաքարար</t>
  </si>
  <si>
    <t>Հաշվապահ՝</t>
  </si>
  <si>
    <t>Տնօրեն</t>
  </si>
  <si>
    <t>Հաշվապահ</t>
  </si>
  <si>
    <t>Ուսմասվար</t>
  </si>
  <si>
    <t>Մարզիչ</t>
  </si>
  <si>
    <t>Հանդերձապահ</t>
  </si>
  <si>
    <t>Պահակ</t>
  </si>
  <si>
    <t>Տնտեսվար</t>
  </si>
  <si>
    <t>Օպերատոր</t>
  </si>
  <si>
    <t>փոխ տնօրեն</t>
  </si>
  <si>
    <t>մեթոդիստ</t>
  </si>
  <si>
    <t>Մանկավարժ</t>
  </si>
  <si>
    <t>Մեթոդիստ</t>
  </si>
  <si>
    <t>Բուժ քույր</t>
  </si>
  <si>
    <t>Դաստիրակ</t>
  </si>
  <si>
    <t>Դաստիրակի օգնական</t>
  </si>
  <si>
    <t>Եարժիշտական Դաստ,</t>
  </si>
  <si>
    <t>Խոհարար</t>
  </si>
  <si>
    <t>Խոհարար օգնական</t>
  </si>
  <si>
    <t>Դերձակ</t>
  </si>
  <si>
    <t>Հոգեբան</t>
  </si>
  <si>
    <t>îÝûñ»Ý</t>
  </si>
  <si>
    <t>Ð³ßí³å³Ñ</t>
  </si>
  <si>
    <t xml:space="preserve">îÝï»ëí³ñ </t>
  </si>
  <si>
    <t>¶áñÍ³í³ñ</t>
  </si>
  <si>
    <t>¶ñ³¹³ñ³Ý³í³ñ</t>
  </si>
  <si>
    <t>¸³ë³ïáõ</t>
  </si>
  <si>
    <t>Վարդենիս քաղաքի  ,,ԹԻՎ-2 Մանկական Երաժշտական Դպրոց ,, ՀՈԱԿ</t>
  </si>
  <si>
    <t>¸³ßÝ³Ùáõñ  É³ñáÕ</t>
  </si>
  <si>
    <t xml:space="preserve"> Պ³Ñ³Ï</t>
  </si>
  <si>
    <t>Ðá·»µ³Ý</t>
  </si>
  <si>
    <t xml:space="preserve">Համայնքային ենթակայության  բյուջետային հիմնարկի անվանումը  </t>
  </si>
  <si>
    <t>Գլխ.հաշվ</t>
  </si>
  <si>
    <t>Աշխ.կազմ</t>
  </si>
  <si>
    <t xml:space="preserve">                                         Վարդենիսի թիվ 1 մարզադպրոց ՀՈԱԿ</t>
  </si>
  <si>
    <t>&lt;&lt;Վարդենիսի   Կ. Կարապետյանի անվան    Մանկական Գեղարվեստի Դպրոց&gt;&gt;  ՀՈԱԿ</t>
  </si>
  <si>
    <t xml:space="preserve">                       </t>
  </si>
  <si>
    <t>Բանվոր</t>
  </si>
  <si>
    <t>Օտար լեզվի մասնագետ</t>
  </si>
  <si>
    <t>հավելված --2</t>
  </si>
  <si>
    <t xml:space="preserve">                          Վարդենիս քաղաքի Մհեր Մկրտչյանի անվան մշակույթի պալատ ՀՈԱԿ</t>
  </si>
  <si>
    <t>բուժ.քույր</t>
  </si>
  <si>
    <t>Դաստիրակ օգնական</t>
  </si>
  <si>
    <t xml:space="preserve"> </t>
  </si>
  <si>
    <t xml:space="preserve">Դաստիրակ </t>
  </si>
  <si>
    <t>Եարժշտական ղեկավար</t>
  </si>
  <si>
    <t xml:space="preserve">Խոհարար  </t>
  </si>
  <si>
    <t>Խոհարարի օգնական</t>
  </si>
  <si>
    <t>օժանդակ բանվոր</t>
  </si>
  <si>
    <t>Լվացարար</t>
  </si>
  <si>
    <t>Ֆիզ.հրահ</t>
  </si>
  <si>
    <t>Փոխ.դաÛ³Ï</t>
  </si>
  <si>
    <t>Հաղորդավար</t>
  </si>
  <si>
    <t xml:space="preserve">Մարզիչ </t>
  </si>
  <si>
    <t xml:space="preserve">Վարդենիսի Կոմունալ տնտեսություն և բարեկարգում ՀՈԱԿ </t>
  </si>
  <si>
    <t>ä³Ñ³Ï</t>
  </si>
  <si>
    <t>Ð³Ù³Ï³ñ·ã³ÛÇÝ ûå»ñ³ïáñ</t>
  </si>
  <si>
    <t>Պաշտոնային դրույքաչափ</t>
  </si>
  <si>
    <t>Պաշտոնը</t>
  </si>
  <si>
    <t>Վարդենիս քաղաքի  ,,ԹԻՎ-1 Մանկական Երաժշտական Դպրոց ,, ՀՈԱԿ</t>
  </si>
  <si>
    <t>¸³ë³Å³Ù</t>
  </si>
  <si>
    <t>´³ñÓñ É»éÝ³ÛÇÝ</t>
  </si>
  <si>
    <t>Ընդամենը í³ñã³Ï³Ý</t>
  </si>
  <si>
    <t>ԸնդÑ³Ýáõñ Ñ³Ýñ³·áõÙ³ñÁ</t>
  </si>
  <si>
    <t>ÀÝ¹Ñ³Ýáõñ Ñ³Ýñ³·áõÙ³ñ</t>
  </si>
  <si>
    <t>Å³Ù»ñÇ ù³Ý³Ï</t>
  </si>
  <si>
    <t>Ընդամենը աշխատավարձ</t>
  </si>
  <si>
    <t>Ընդամենը աշխատավարձ 2/3-րդ հհ/դ</t>
  </si>
  <si>
    <t>Ընդամենը աշխատավարձի ֆոնդ ՀՀ /դրամով/</t>
  </si>
  <si>
    <t xml:space="preserve">Վարդենիս համայնքի ավագանու </t>
  </si>
  <si>
    <t xml:space="preserve">                      Ստորագրություն    Անուն ,Ազգանուն</t>
  </si>
  <si>
    <t xml:space="preserve">                 Ստորագրություն         Անուն ,Ազգանուն</t>
  </si>
  <si>
    <t>Վարդենիս համայնքի ավագանու</t>
  </si>
  <si>
    <t>Բժիշկ</t>
  </si>
  <si>
    <t>Սպասարկան բաժնի գրադարանավար</t>
  </si>
  <si>
    <t>Արդի տեխ․սպասարկամն  գրադարանավար</t>
  </si>
  <si>
    <t>ì»ñ³Ï³Ý·ÝáÕ</t>
  </si>
  <si>
    <t>Ø³ï»Ý³·»ï</t>
  </si>
  <si>
    <t>Øß³ÏÙ³Ý  ¨ Ï³ï³Éá·Ý»ñÇ µ³ÅÝÇ ³é³ç³ï³ñ ·ñ³¹³ñ³Ý³í³ñ</t>
  </si>
  <si>
    <t>êå³ë³ñÏÙ³Ý µ³ÅÝÇ   ·ñ³¹³ñ³Ý³í³ñ ³ñ¹Ç ï»ËÝáÉá·Ç³Ý»ñÇ  Ù³ëÝ³·»ï</t>
  </si>
  <si>
    <t>êå³ë³ñÏÙ³Ý µ³ÅÝÇ ³é³çÇÝ Ï³ñ·Ç ·ñ³¹³ñ³Ý³í³ñ</t>
  </si>
  <si>
    <t>êå³ë³ñÏÙ³Ý µ³ÅÝÇ ³é³ç³ï³ñ ·ñ³¹³ñ³Ý³í³ñ</t>
  </si>
  <si>
    <r>
      <rPr>
        <b/>
        <i/>
        <sz val="12"/>
        <color indexed="8"/>
        <rFont val="Arial LatArm"/>
        <family val="2"/>
      </rPr>
      <t xml:space="preserve">       Վարդենիս համայնքի ավագանու  </t>
    </r>
    <r>
      <rPr>
        <b/>
        <i/>
        <sz val="14"/>
        <color indexed="8"/>
        <rFont val="Arial LatArm"/>
        <family val="2"/>
      </rPr>
      <t xml:space="preserve">                 </t>
    </r>
  </si>
  <si>
    <t xml:space="preserve">              Վարդենիսի  քաղաքի    ,,Մանկական   Գրադարան ,, ԵԲՀ</t>
  </si>
  <si>
    <t>Դահլիճի աշխատանքների համակարգող</t>
  </si>
  <si>
    <t>Մանկական թատերական խմբի ղեկավար</t>
  </si>
  <si>
    <t>Բուժքույր</t>
  </si>
  <si>
    <t>¸³ëղ»Ï³Ï³Ý</t>
  </si>
  <si>
    <t xml:space="preserve">Տնօրեն  </t>
  </si>
  <si>
    <t>Փոխարինող դաստիրարակ</t>
  </si>
  <si>
    <t>Փոխ.դաստիարակ</t>
  </si>
  <si>
    <t>Ä³Ù³í ×³ñ</t>
  </si>
  <si>
    <t>Կազմարար</t>
  </si>
  <si>
    <t xml:space="preserve">   </t>
  </si>
  <si>
    <t>Մարզիչ- ծանրամարտի</t>
  </si>
  <si>
    <t>Գեղամյան Արսեն</t>
  </si>
  <si>
    <t xml:space="preserve">  </t>
  </si>
  <si>
    <t>Դահլիճի հսկիչ</t>
  </si>
  <si>
    <t>Ֆուռշետի մասնագետ</t>
  </si>
  <si>
    <t>Լոգապետ</t>
  </si>
  <si>
    <t>Համայնքային ենթակայության Մանկապարտեզ ՀՈԱԿ-ի  անվանումը</t>
  </si>
  <si>
    <t>îÝï»ëí³ñ</t>
  </si>
  <si>
    <t>ÎáõÉï ÙÇçáó³éáõÙÝ»ñÇ Ï³½Ù³Ï»ñåÇã µÝ³Ï³í³Ûñ»ñáõÙ</t>
  </si>
  <si>
    <t>Խաչաղբյուր բնակավայրի գրադարանավար</t>
  </si>
  <si>
    <t>Լուսակունք բնակավայրի գրադարանավար</t>
  </si>
  <si>
    <t>Կարճաղբյուր բնակավայրի գրադարանավար</t>
  </si>
  <si>
    <t xml:space="preserve">              Վարդենիսի  քաղաքի    ,,Քաղաքային   Գրադարան ,, ՀԲՀ</t>
  </si>
  <si>
    <t>¸³ë³Å³ÙÇ ³ñÅ»ù</t>
  </si>
  <si>
    <t>¸³ë³Å³ÙÇ í×³ñ</t>
  </si>
  <si>
    <t>Վարորդ</t>
  </si>
  <si>
    <t xml:space="preserve">                Ակունք բնակավայրի Մշակույթի պալատ  ՀՈԱԿ</t>
  </si>
  <si>
    <t xml:space="preserve">                       Ծովակ բնակավայրի Մշակույթի պալատ ՀՈԱԿ</t>
  </si>
  <si>
    <t>Պաշտոնային Դրույքաչափը Áëï ¹ñáõÛùÝ»ñÇ /ՀՀ դրամով/</t>
  </si>
  <si>
    <t>Դիսպեչեր ավագ Սպասարկող</t>
  </si>
  <si>
    <t>Մեխանիկ</t>
  </si>
  <si>
    <t>Էլեկտրիկ Ավտոաշտարակի վարորդ</t>
  </si>
  <si>
    <t>Գանձ- հավաքագրող</t>
  </si>
  <si>
    <t>Զոդող</t>
  </si>
  <si>
    <t>վարորդ մինի ամբարձիչի</t>
  </si>
  <si>
    <t>Վարորդ աղբատարի</t>
  </si>
  <si>
    <t>Բանվոր Աղբահեռացնող</t>
  </si>
  <si>
    <t>Բանվոր Կոյուղու</t>
  </si>
  <si>
    <t>Կամազներ օրավարձով 13500</t>
  </si>
  <si>
    <t>Պաշտոնային Դրույքաչափը ըստ դրույքների /ՀՀ դրամով/</t>
  </si>
  <si>
    <t>Գիշերային պահակ</t>
  </si>
  <si>
    <t>ցերեկային պահակ</t>
  </si>
  <si>
    <t>Պաշտոնային Դրույքաչափը ըստ միավորների /ՀՀ դրամով/</t>
  </si>
  <si>
    <t>Ընդամեն</t>
  </si>
  <si>
    <t>Երաժշտության դաստիրակ</t>
  </si>
  <si>
    <t>Խոհարար 1 տեղամաս</t>
  </si>
  <si>
    <t>Խոհարար 2 տեղամաս</t>
  </si>
  <si>
    <t>Խոհարարի օգնական 1տեղ</t>
  </si>
  <si>
    <t>Օժանդակ բանվոր</t>
  </si>
  <si>
    <t>Պաշտոնային Դրույքաչափը ըստ հասհաստիքային միավորի /ՀՀ դրամով/</t>
  </si>
  <si>
    <t>Պաշտոնային Դրույքաչափը Ըստ հաստիքային միավորոների/ՀՀ դրամով/</t>
  </si>
  <si>
    <t>Դաստիրակի Օգնական</t>
  </si>
  <si>
    <t>Ֆիզ հրահանգիչ</t>
  </si>
  <si>
    <t>Օժանդակ Բանվոր</t>
  </si>
  <si>
    <t>Սպասարկող Բանվոր Բաքսու</t>
  </si>
  <si>
    <t>Դռնապահ</t>
  </si>
  <si>
    <t>ՏÝօրեն</t>
  </si>
  <si>
    <t>Պաշտոնային Դրույքաչափը  ըստ հաստիքային միավորների/ՀՀ դրամով/</t>
  </si>
  <si>
    <t>բուժ քույր</t>
  </si>
  <si>
    <t>Պաշտոնային Դրույքաչափը ըստ հաստիքային միավորոների /ՀՀ դրամով/</t>
  </si>
  <si>
    <t>Դաստիարակ</t>
  </si>
  <si>
    <t>Դաստիարակի օգնական</t>
  </si>
  <si>
    <t>Պաշտոնային Դրույքաչափը ըստ հաստիքային միավորների /ՀՀ դրամով/</t>
  </si>
  <si>
    <t>Ֆիզկուլտ հրահանգիչ</t>
  </si>
  <si>
    <t>Բակապահ</t>
  </si>
  <si>
    <t>Համայնքային ենթակայության մշակույթի տուն ՀՈԱԿ-ի  անվանումը</t>
  </si>
  <si>
    <t>Գեղմասվար</t>
  </si>
  <si>
    <t>Գրադարանավար</t>
  </si>
  <si>
    <t>Պաշտոնային Դրույքաչափը Ըստ հաստիքային միավորների /ՀՀ դրամով/</t>
  </si>
  <si>
    <t>Համայնքային ենթակայության Մշակույթի պալատ ՀՈԱԿ-ի  անվանումը</t>
  </si>
  <si>
    <t>Բանվոր Գեղամասարի համայնք 1երթը 19667</t>
  </si>
  <si>
    <t>Վարորդ աղբատարի Գեղամասարի համայնքի 1երթը 21330</t>
  </si>
  <si>
    <t>Աշխատանքների կազմակերպիչ</t>
  </si>
  <si>
    <t>´áõÅ ùáõÛñ</t>
  </si>
  <si>
    <t xml:space="preserve">   Ֆին. Բաժնի պետª                           Սեյրան Գրիգորյան</t>
  </si>
  <si>
    <t xml:space="preserve">   Ֆին. Բաժնի պետª                          Սեյրան Գրիգորյան</t>
  </si>
  <si>
    <t>Վարորդ աղբատարի ԱԿունք համայնքի 1երթը 21330</t>
  </si>
  <si>
    <t xml:space="preserve">   Ֆին. Բաժնի պետª                         Սեյրան Գրիգորյան</t>
  </si>
  <si>
    <t xml:space="preserve">   Ֆին. Բաժնի պետª                              Սեյրան Գրիգորյան</t>
  </si>
  <si>
    <t xml:space="preserve">   Ֆին. Բաժնի պետª                                   Սեյրան Գիգորյան</t>
  </si>
  <si>
    <t xml:space="preserve">   Ֆին. Բաժնի պետª                               Սեյրան Գրիգորյան</t>
  </si>
  <si>
    <t xml:space="preserve">   Ֆին. Բաժնի պետª                                Սեյրան Գրիգորյան</t>
  </si>
  <si>
    <t xml:space="preserve">   Ֆին. Բաժնի պետª                            Սեյրան Գրիգորյան</t>
  </si>
  <si>
    <t>Մեթոդիստ /ուս գծով տնօրենի տեղակալ</t>
  </si>
  <si>
    <t>Հաշվապահ երկու գրադարանների համար</t>
  </si>
  <si>
    <t>Տեղամասի պատասխանատու</t>
  </si>
  <si>
    <t>Տնօենի տեղակալ</t>
  </si>
  <si>
    <t xml:space="preserve">Հաշվապահ </t>
  </si>
  <si>
    <t>Ազգային երգի և պարի խմբի ղեկավար</t>
  </si>
  <si>
    <t>Ազգագյին ճաշատեսակների պատրաստման մասնագետ</t>
  </si>
  <si>
    <t>Պահեստապետ</t>
  </si>
  <si>
    <t>փականագործ էլեկտրոմանտյոր</t>
  </si>
  <si>
    <t>Պաշտոնային դրույքաչափը</t>
  </si>
  <si>
    <t>Պաշտոնային Դրույքաչափը /ՀՀ դրամով/ Ըստ դրույքաչափի</t>
  </si>
  <si>
    <t>Ձայնային օպերատր</t>
  </si>
  <si>
    <t>Բեմական հագուստների ձևավորող և հարդարող</t>
  </si>
  <si>
    <t>Ջրցանի վարորդ</t>
  </si>
  <si>
    <t>Պաշտոոնային դրույքաչափերը ՀՀ.դրամով</t>
  </si>
  <si>
    <t>Խաչաղբյուրի նախակ դաստի</t>
  </si>
  <si>
    <t>Օպերատոր   Զբաղվածության</t>
  </si>
  <si>
    <t>Մարզիչ  Ակունք</t>
  </si>
  <si>
    <t>Երաժշտական դաստիրակ</t>
  </si>
  <si>
    <t>Ֆիզկուլտ Հրահանգիչ</t>
  </si>
  <si>
    <t>Տնտեսվար երկու գրադարանների համար</t>
  </si>
  <si>
    <t>¸åñáó³Ñ³ë³Ï »ñ»Ë³ÝÝ»ñÇ Ñ»ï ï³ñíáÕ ³ßË³ï³ÝùÝ»ñÇ Ù»Ãá¹Çëï</t>
  </si>
  <si>
    <t>¶»ÕÙ³ëí³ñ</t>
  </si>
  <si>
    <t>Ազգագրական Ժողովրդկան երգի մենակատար</t>
  </si>
  <si>
    <t>Ավագ մեթոդիստ</t>
  </si>
  <si>
    <t>Մասայական միջոցառումների կազմակերպման և այլ կազմակերպությունների հետ համագործակցության մեթոդիստ</t>
  </si>
  <si>
    <t>Նկարիչ ձևավորող</t>
  </si>
  <si>
    <t>Ձայնային օպերատոր տեսահոլովակների սցենարիստ</t>
  </si>
  <si>
    <t>Բրիգադիր</t>
  </si>
  <si>
    <t>.</t>
  </si>
  <si>
    <t xml:space="preserve">                                                                Վարդենիսի Ռ Եսայանի Անվան Քաղաքային մարզադպրոց ՀՈԱԿ</t>
  </si>
  <si>
    <t>Երաժշտական ղեկավար</t>
  </si>
  <si>
    <t>Վարդենիսի թիվ 1 մանկապարտեզ ՀՈԱԿ    4Խումբ</t>
  </si>
  <si>
    <t xml:space="preserve">  Վարդենիսի թիվ 2 մանկապարտեզ ՀՈԱԿ   4Խումբ</t>
  </si>
  <si>
    <t>Վարդենիսի թիվ 3-րդ մանկապարտեզ ՀՈԱԿ առայժմ չի գործում</t>
  </si>
  <si>
    <t xml:space="preserve">                       Տրետուք բնակավայրի մանկապարտեզ  ՀՈԱԿ           1խումբ</t>
  </si>
  <si>
    <t xml:space="preserve">                       Սոթք բնակավայրի մանկապարտեզ  ՀՈԱԿ       1խումբ</t>
  </si>
  <si>
    <t xml:space="preserve">                    Մ.Մասրիկ բնակավայրի մանկապարտեզ  ՀՈԱԿ     3խումբ</t>
  </si>
  <si>
    <t xml:space="preserve">                      Ակունք բնակավայրի մանկապարտեզ  ՀՈԱԿ  3խումբ</t>
  </si>
  <si>
    <t xml:space="preserve">                      Լուսակունք բնակավայրի մանկապարտեզ  ՀՈԱԿ     1խումբ</t>
  </si>
  <si>
    <t xml:space="preserve">                       Տորֆավան բնակավայրի հրաշք մանկապարտեզ  ՀՈԱԿ  1խումբ</t>
  </si>
  <si>
    <t xml:space="preserve">                      Ծովակ բնակավայրի մանկապարտեզ  ՀՈԱԿ   2խումբ</t>
  </si>
  <si>
    <t xml:space="preserve">                      Կարճաղբյուր բնակավայրի մանկապարտեզ  ՀՈԱԿ     2 խումբ</t>
  </si>
  <si>
    <t>Հրահանգիչ</t>
  </si>
  <si>
    <t>Հսկիչ</t>
  </si>
  <si>
    <t>Մարզիչ Ըմբշտամարտի</t>
  </si>
  <si>
    <t>Մարզիչ Բռնցքամարտի</t>
  </si>
  <si>
    <t>Խնամքի նպաստ</t>
  </si>
  <si>
    <t>Ð³í³ù³ñ³ñ 1</t>
  </si>
  <si>
    <t>ֆիզ հրահանգիչ</t>
  </si>
  <si>
    <t>Ֆիզկուլտ հարհանգիչ</t>
  </si>
  <si>
    <t xml:space="preserve">  Օպերատր</t>
  </si>
  <si>
    <t xml:space="preserve">Ֆիզկուլտ հրահանգիչ </t>
  </si>
  <si>
    <t>Օպերատողր</t>
  </si>
  <si>
    <t>Այրք բնակավայրի նախակրթարանի դաստիրակ</t>
  </si>
  <si>
    <t>Այրք բնակավայրի նախակրթարանի դաստիրակի օգնական</t>
  </si>
  <si>
    <t>Վարորդ JCB 4Հատ CASE 1</t>
  </si>
  <si>
    <t xml:space="preserve">22.03.2024թ. N 24-Ա </t>
  </si>
  <si>
    <t>13.02.2024 N 6-Ա</t>
  </si>
  <si>
    <t>13.02.2024թ. N 6-Ա</t>
  </si>
  <si>
    <t>Գերեզմանոցի պատասխանատու</t>
  </si>
  <si>
    <t>Տնօրենի տեղակալ</t>
  </si>
  <si>
    <t>Տեղեկատվական տեխնալոգիանների մասնագետ</t>
  </si>
  <si>
    <t>Ցերեկային պահակ</t>
  </si>
  <si>
    <t>Այգեպան</t>
  </si>
  <si>
    <t>Վ.Համբարձումյանի և Գառնիկ Կարապետրանների անվան զբոսայգինների պատասխանատու</t>
  </si>
  <si>
    <t>?</t>
  </si>
  <si>
    <t xml:space="preserve">Վարորդ Գրեդերի օրավարձով 20000 </t>
  </si>
  <si>
    <t>22.05.2024թ. N 48-Ա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</si>
</sst>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3" x14ac:knownFonts="1">
    <font>
      <sz val="11"/>
      <color theme="1"/>
      <name val="Calibri"/>
      <family val="2"/>
      <scheme val="minor"/>
    </font>
    <font>
      <sz val="11"/>
      <color indexed="8"/>
      <name val="Arial LatArm"/>
      <family val="2"/>
    </font>
    <font>
      <b/>
      <i/>
      <sz val="14"/>
      <color indexed="8"/>
      <name val="Arial LatArm"/>
      <family val="2"/>
    </font>
    <font>
      <sz val="12"/>
      <color indexed="8"/>
      <name val="Arial LatArm"/>
      <family val="2"/>
    </font>
    <font>
      <b/>
      <i/>
      <sz val="11"/>
      <color indexed="8"/>
      <name val="Arial LatArm"/>
      <family val="2"/>
    </font>
    <font>
      <sz val="12"/>
      <color theme="1"/>
      <name val="Calibri"/>
      <family val="2"/>
      <scheme val="minor"/>
    </font>
    <font>
      <b/>
      <sz val="12"/>
      <color indexed="8"/>
      <name val="Arial LatArm"/>
      <family val="2"/>
    </font>
    <font>
      <b/>
      <i/>
      <sz val="12"/>
      <color indexed="8"/>
      <name val="Arial LatArm"/>
      <family val="2"/>
    </font>
    <font>
      <sz val="12"/>
      <color theme="1"/>
      <name val="Arial LatArm"/>
      <family val="2"/>
    </font>
    <font>
      <b/>
      <i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i/>
      <sz val="12"/>
      <color theme="1"/>
      <name val="Calibri"/>
      <family val="2"/>
      <charset val="204"/>
      <scheme val="minor"/>
    </font>
    <font>
      <i/>
      <sz val="12"/>
      <color theme="1"/>
      <name val="Calibri"/>
      <family val="2"/>
      <scheme val="minor"/>
    </font>
    <font>
      <i/>
      <sz val="12"/>
      <color indexed="8"/>
      <name val="Arial LatArm"/>
      <family val="2"/>
    </font>
    <font>
      <i/>
      <sz val="12"/>
      <color theme="1"/>
      <name val="Arial LatArm"/>
      <family val="2"/>
    </font>
    <font>
      <b/>
      <i/>
      <sz val="14"/>
      <color theme="1"/>
      <name val="Calibri"/>
      <family val="2"/>
      <scheme val="minor"/>
    </font>
    <font>
      <i/>
      <sz val="12"/>
      <name val="Arial LatArm"/>
      <family val="2"/>
    </font>
    <font>
      <i/>
      <sz val="11"/>
      <color indexed="8"/>
      <name val="Arial LatArm"/>
      <family val="2"/>
    </font>
    <font>
      <i/>
      <sz val="11"/>
      <name val="Arial LatArm"/>
      <family val="2"/>
    </font>
    <font>
      <i/>
      <sz val="11"/>
      <color theme="1"/>
      <name val="Arial LatArm"/>
      <family val="2"/>
    </font>
    <font>
      <b/>
      <i/>
      <sz val="10"/>
      <color indexed="8"/>
      <name val="Arial LatArm"/>
      <family val="2"/>
    </font>
    <font>
      <b/>
      <i/>
      <sz val="10"/>
      <color theme="1"/>
      <name val="Calibri"/>
      <family val="2"/>
      <charset val="204"/>
      <scheme val="minor"/>
    </font>
    <font>
      <i/>
      <sz val="11"/>
      <color theme="1"/>
      <name val="Calibri"/>
      <family val="2"/>
      <scheme val="minor"/>
    </font>
    <font>
      <sz val="10"/>
      <color indexed="8"/>
      <name val="Arial LatArm"/>
      <family val="2"/>
    </font>
    <font>
      <b/>
      <i/>
      <sz val="9"/>
      <color indexed="8"/>
      <name val="Arial LatArm"/>
      <family val="2"/>
    </font>
    <font>
      <b/>
      <i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i/>
      <sz val="14"/>
      <color indexed="8"/>
      <name val="GHEA Grapalat"/>
      <family val="3"/>
    </font>
    <font>
      <sz val="12"/>
      <name val="Arial LatArm"/>
      <family val="2"/>
    </font>
    <font>
      <b/>
      <i/>
      <sz val="12"/>
      <color rgb="FFFF0000"/>
      <name val="Arial LatArm"/>
      <family val="2"/>
    </font>
    <font>
      <i/>
      <sz val="12"/>
      <color rgb="FFFF0000"/>
      <name val="Arial LatArm"/>
      <family val="2"/>
    </font>
    <font>
      <sz val="12"/>
      <color rgb="FFFF0000"/>
      <name val="Arial LatArm"/>
      <family val="2"/>
    </font>
    <font>
      <b/>
      <i/>
      <sz val="12"/>
      <name val="Arial LatArm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i/>
      <sz val="10"/>
      <color theme="1"/>
      <name val="Arial LatArm"/>
      <family val="2"/>
    </font>
    <font>
      <b/>
      <i/>
      <sz val="12"/>
      <color theme="1"/>
      <name val="Arial LatArm"/>
      <family val="2"/>
    </font>
    <font>
      <b/>
      <sz val="12"/>
      <color theme="1"/>
      <name val="Arial LatArm"/>
      <family val="2"/>
    </font>
    <font>
      <sz val="11"/>
      <color theme="1"/>
      <name val="Arial Armenian"/>
      <family val="2"/>
    </font>
    <font>
      <b/>
      <i/>
      <sz val="12"/>
      <color rgb="FFFF0000"/>
      <name val="Calibri"/>
      <family val="2"/>
      <charset val="204"/>
      <scheme val="minor"/>
    </font>
    <font>
      <i/>
      <sz val="11"/>
      <color rgb="FFFF0000"/>
      <name val="Calibri"/>
      <family val="2"/>
      <scheme val="minor"/>
    </font>
    <font>
      <i/>
      <sz val="12"/>
      <color rgb="FFFF0000"/>
      <name val="Calibri"/>
      <family val="2"/>
      <scheme val="minor"/>
    </font>
    <font>
      <b/>
      <i/>
      <sz val="14"/>
      <color rgb="FFFF0000"/>
      <name val="Arial LatArm"/>
      <family val="2"/>
    </font>
    <font>
      <b/>
      <i/>
      <sz val="11"/>
      <color rgb="FFFF0000"/>
      <name val="Arial LatArm"/>
      <family val="2"/>
    </font>
    <font>
      <b/>
      <i/>
      <sz val="11"/>
      <color rgb="FFFF0000"/>
      <name val="Calibri"/>
      <family val="2"/>
      <scheme val="minor"/>
    </font>
    <font>
      <b/>
      <i/>
      <sz val="12"/>
      <color rgb="FFFF0000"/>
      <name val="Calibri"/>
      <family val="2"/>
      <scheme val="minor"/>
    </font>
    <font>
      <i/>
      <sz val="12"/>
      <name val="Calibri"/>
      <family val="2"/>
      <scheme val="minor"/>
    </font>
    <font>
      <b/>
      <i/>
      <sz val="11"/>
      <name val="Arial LatArm"/>
      <family val="2"/>
    </font>
    <font>
      <b/>
      <i/>
      <sz val="10"/>
      <name val="Arial LatArm"/>
      <family val="2"/>
    </font>
    <font>
      <b/>
      <i/>
      <sz val="12"/>
      <name val="Calibri"/>
      <family val="2"/>
      <scheme val="minor"/>
    </font>
    <font>
      <sz val="12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4">
    <xf numFmtId="0" fontId="0" fillId="0" borderId="0"/>
    <xf numFmtId="0" fontId="27" fillId="0" borderId="0"/>
    <xf numFmtId="0" fontId="26" fillId="0" borderId="0"/>
    <xf numFmtId="0" fontId="26" fillId="0" borderId="0"/>
  </cellStyleXfs>
  <cellXfs count="34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/>
    <xf numFmtId="0" fontId="3" fillId="0" borderId="0" xfId="0" applyFont="1"/>
    <xf numFmtId="0" fontId="7" fillId="0" borderId="3" xfId="0" applyFont="1" applyBorder="1"/>
    <xf numFmtId="0" fontId="7" fillId="0" borderId="10" xfId="0" applyFont="1" applyBorder="1"/>
    <xf numFmtId="0" fontId="7" fillId="0" borderId="9" xfId="0" applyFont="1" applyBorder="1"/>
    <xf numFmtId="0" fontId="9" fillId="0" borderId="0" xfId="0" applyFont="1"/>
    <xf numFmtId="0" fontId="10" fillId="0" borderId="0" xfId="0" applyFont="1"/>
    <xf numFmtId="0" fontId="7" fillId="0" borderId="0" xfId="0" applyFont="1"/>
    <xf numFmtId="0" fontId="7" fillId="0" borderId="6" xfId="0" applyFont="1" applyBorder="1"/>
    <xf numFmtId="0" fontId="12" fillId="0" borderId="0" xfId="0" applyFont="1"/>
    <xf numFmtId="0" fontId="7" fillId="0" borderId="2" xfId="0" applyFont="1" applyBorder="1" applyAlignment="1">
      <alignment horizontal="center" vertical="center" wrapText="1"/>
    </xf>
    <xf numFmtId="0" fontId="13" fillId="0" borderId="4" xfId="0" applyFont="1" applyBorder="1"/>
    <xf numFmtId="0" fontId="12" fillId="0" borderId="0" xfId="0" applyFont="1" applyAlignment="1">
      <alignment horizontal="center"/>
    </xf>
    <xf numFmtId="0" fontId="8" fillId="0" borderId="0" xfId="0" applyFont="1"/>
    <xf numFmtId="0" fontId="14" fillId="0" borderId="0" xfId="0" applyFont="1"/>
    <xf numFmtId="0" fontId="7" fillId="0" borderId="19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0" fontId="13" fillId="0" borderId="0" xfId="0" applyFont="1"/>
    <xf numFmtId="0" fontId="13" fillId="0" borderId="7" xfId="0" applyFont="1" applyBorder="1"/>
    <xf numFmtId="0" fontId="13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5" fillId="0" borderId="0" xfId="0" applyFont="1"/>
    <xf numFmtId="0" fontId="2" fillId="0" borderId="0" xfId="0" applyFont="1" applyAlignment="1">
      <alignment horizontal="left"/>
    </xf>
    <xf numFmtId="0" fontId="2" fillId="0" borderId="0" xfId="0" applyFont="1"/>
    <xf numFmtId="0" fontId="13" fillId="0" borderId="3" xfId="0" applyFont="1" applyBorder="1"/>
    <xf numFmtId="0" fontId="13" fillId="0" borderId="4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7" fillId="0" borderId="2" xfId="0" applyFont="1" applyBorder="1" applyAlignment="1">
      <alignment vertical="center" wrapText="1"/>
    </xf>
    <xf numFmtId="0" fontId="16" fillId="0" borderId="4" xfId="0" applyFont="1" applyBorder="1" applyAlignment="1">
      <alignment horizontal="center"/>
    </xf>
    <xf numFmtId="0" fontId="16" fillId="0" borderId="3" xfId="0" applyFont="1" applyBorder="1" applyAlignment="1">
      <alignment horizontal="center"/>
    </xf>
    <xf numFmtId="0" fontId="17" fillId="0" borderId="4" xfId="0" applyFont="1" applyBorder="1"/>
    <xf numFmtId="0" fontId="13" fillId="0" borderId="3" xfId="0" applyFont="1" applyBorder="1" applyAlignment="1">
      <alignment wrapText="1"/>
    </xf>
    <xf numFmtId="0" fontId="13" fillId="2" borderId="3" xfId="0" applyFont="1" applyFill="1" applyBorder="1"/>
    <xf numFmtId="0" fontId="13" fillId="0" borderId="3" xfId="0" applyFont="1" applyBorder="1" applyAlignment="1">
      <alignment horizontal="center" wrapText="1"/>
    </xf>
    <xf numFmtId="0" fontId="19" fillId="0" borderId="0" xfId="0" applyFont="1"/>
    <xf numFmtId="0" fontId="2" fillId="0" borderId="0" xfId="0" applyFont="1" applyAlignment="1">
      <alignment vertical="center" wrapText="1"/>
    </xf>
    <xf numFmtId="0" fontId="7" fillId="0" borderId="0" xfId="0" applyFont="1" applyAlignment="1">
      <alignment vertical="center"/>
    </xf>
    <xf numFmtId="0" fontId="11" fillId="0" borderId="0" xfId="0" applyFont="1"/>
    <xf numFmtId="0" fontId="20" fillId="0" borderId="0" xfId="0" applyFont="1" applyAlignment="1">
      <alignment vertical="center"/>
    </xf>
    <xf numFmtId="0" fontId="13" fillId="2" borderId="3" xfId="0" applyFont="1" applyFill="1" applyBorder="1" applyAlignment="1">
      <alignment horizontal="center"/>
    </xf>
    <xf numFmtId="0" fontId="3" fillId="2" borderId="0" xfId="0" applyFont="1" applyFill="1"/>
    <xf numFmtId="0" fontId="13" fillId="0" borderId="21" xfId="0" applyFont="1" applyBorder="1"/>
    <xf numFmtId="0" fontId="13" fillId="0" borderId="13" xfId="0" applyFont="1" applyBorder="1"/>
    <xf numFmtId="0" fontId="14" fillId="2" borderId="3" xfId="0" applyFont="1" applyFill="1" applyBorder="1" applyAlignment="1">
      <alignment horizontal="center"/>
    </xf>
    <xf numFmtId="0" fontId="13" fillId="0" borderId="22" xfId="0" applyFont="1" applyBorder="1"/>
    <xf numFmtId="0" fontId="22" fillId="0" borderId="0" xfId="0" applyFont="1"/>
    <xf numFmtId="0" fontId="5" fillId="0" borderId="3" xfId="0" applyFont="1" applyBorder="1"/>
    <xf numFmtId="0" fontId="5" fillId="0" borderId="3" xfId="0" applyFont="1" applyBorder="1" applyAlignment="1">
      <alignment horizontal="center"/>
    </xf>
    <xf numFmtId="0" fontId="5" fillId="2" borderId="3" xfId="0" applyFont="1" applyFill="1" applyBorder="1"/>
    <xf numFmtId="0" fontId="16" fillId="0" borderId="4" xfId="0" applyFont="1" applyBorder="1"/>
    <xf numFmtId="0" fontId="16" fillId="0" borderId="3" xfId="0" applyFont="1" applyBorder="1"/>
    <xf numFmtId="0" fontId="7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3" fillId="0" borderId="7" xfId="0" applyFont="1" applyBorder="1"/>
    <xf numFmtId="0" fontId="3" fillId="0" borderId="4" xfId="0" applyFont="1" applyBorder="1"/>
    <xf numFmtId="0" fontId="13" fillId="0" borderId="5" xfId="0" applyFont="1" applyBorder="1" applyAlignment="1">
      <alignment wrapText="1"/>
    </xf>
    <xf numFmtId="0" fontId="23" fillId="0" borderId="0" xfId="0" applyFont="1" applyAlignment="1">
      <alignment horizontal="center"/>
    </xf>
    <xf numFmtId="0" fontId="20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wrapText="1"/>
    </xf>
    <xf numFmtId="0" fontId="7" fillId="0" borderId="16" xfId="0" applyFont="1" applyBorder="1" applyAlignment="1">
      <alignment horizontal="center" vertical="center" wrapText="1"/>
    </xf>
    <xf numFmtId="0" fontId="13" fillId="0" borderId="11" xfId="0" applyFont="1" applyBorder="1"/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7" fillId="0" borderId="12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7" fillId="0" borderId="6" xfId="0" applyFont="1" applyBorder="1" applyAlignment="1">
      <alignment horizontal="left"/>
    </xf>
    <xf numFmtId="0" fontId="21" fillId="0" borderId="0" xfId="0" applyFont="1"/>
    <xf numFmtId="0" fontId="4" fillId="0" borderId="2" xfId="0" applyFont="1" applyBorder="1" applyAlignment="1">
      <alignment horizontal="center" vertical="center" wrapText="1"/>
    </xf>
    <xf numFmtId="0" fontId="10" fillId="0" borderId="1" xfId="0" applyFont="1" applyBorder="1"/>
    <xf numFmtId="0" fontId="3" fillId="4" borderId="0" xfId="0" applyFont="1" applyFill="1"/>
    <xf numFmtId="0" fontId="13" fillId="0" borderId="3" xfId="0" applyFont="1" applyBorder="1" applyAlignment="1">
      <alignment horizontal="right"/>
    </xf>
    <xf numFmtId="0" fontId="13" fillId="0" borderId="5" xfId="0" applyFont="1" applyBorder="1" applyAlignment="1">
      <alignment horizontal="right"/>
    </xf>
    <xf numFmtId="0" fontId="3" fillId="0" borderId="3" xfId="0" applyFont="1" applyBorder="1" applyAlignment="1">
      <alignment horizontal="center"/>
    </xf>
    <xf numFmtId="0" fontId="20" fillId="0" borderId="0" xfId="0" applyFont="1"/>
    <xf numFmtId="0" fontId="25" fillId="0" borderId="0" xfId="0" applyFont="1" applyAlignment="1">
      <alignment vertical="top"/>
    </xf>
    <xf numFmtId="0" fontId="10" fillId="0" borderId="0" xfId="0" applyFont="1" applyAlignment="1">
      <alignment vertical="top"/>
    </xf>
    <xf numFmtId="0" fontId="18" fillId="0" borderId="4" xfId="0" applyFont="1" applyBorder="1"/>
    <xf numFmtId="0" fontId="17" fillId="2" borderId="3" xfId="0" applyFont="1" applyFill="1" applyBorder="1"/>
    <xf numFmtId="0" fontId="17" fillId="0" borderId="3" xfId="0" applyFont="1" applyBorder="1"/>
    <xf numFmtId="0" fontId="5" fillId="2" borderId="3" xfId="0" applyFont="1" applyFill="1" applyBorder="1" applyAlignment="1">
      <alignment horizontal="center"/>
    </xf>
    <xf numFmtId="0" fontId="3" fillId="2" borderId="4" xfId="0" applyFont="1" applyFill="1" applyBorder="1"/>
    <xf numFmtId="0" fontId="7" fillId="0" borderId="9" xfId="0" applyFont="1" applyBorder="1" applyAlignment="1">
      <alignment horizontal="center"/>
    </xf>
    <xf numFmtId="0" fontId="13" fillId="0" borderId="5" xfId="0" applyFont="1" applyBorder="1"/>
    <xf numFmtId="0" fontId="13" fillId="0" borderId="5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3" fillId="0" borderId="3" xfId="2" applyFont="1" applyBorder="1" applyAlignment="1">
      <alignment horizontal="center"/>
    </xf>
    <xf numFmtId="0" fontId="16" fillId="0" borderId="3" xfId="2" applyFont="1" applyBorder="1" applyAlignment="1">
      <alignment horizontal="center"/>
    </xf>
    <xf numFmtId="0" fontId="16" fillId="2" borderId="3" xfId="2" applyFont="1" applyFill="1" applyBorder="1" applyAlignment="1">
      <alignment horizontal="center"/>
    </xf>
    <xf numFmtId="0" fontId="14" fillId="0" borderId="3" xfId="2" applyFont="1" applyBorder="1" applyAlignment="1">
      <alignment horizontal="left"/>
    </xf>
    <xf numFmtId="0" fontId="14" fillId="2" borderId="3" xfId="2" applyFont="1" applyFill="1" applyBorder="1" applyAlignment="1">
      <alignment horizontal="left"/>
    </xf>
    <xf numFmtId="0" fontId="14" fillId="0" borderId="4" xfId="2" applyFont="1" applyBorder="1" applyAlignment="1">
      <alignment horizontal="left"/>
    </xf>
    <xf numFmtId="0" fontId="14" fillId="0" borderId="3" xfId="2" applyFont="1" applyBorder="1" applyAlignment="1">
      <alignment horizontal="left" wrapText="1" shrinkToFit="1"/>
    </xf>
    <xf numFmtId="0" fontId="13" fillId="0" borderId="3" xfId="2" applyFont="1" applyBorder="1" applyAlignment="1">
      <alignment horizontal="left"/>
    </xf>
    <xf numFmtId="0" fontId="29" fillId="0" borderId="0" xfId="0" applyFont="1"/>
    <xf numFmtId="0" fontId="7" fillId="0" borderId="3" xfId="0" applyFont="1" applyBorder="1" applyAlignment="1">
      <alignment horizontal="center"/>
    </xf>
    <xf numFmtId="0" fontId="13" fillId="0" borderId="23" xfId="0" applyFont="1" applyBorder="1"/>
    <xf numFmtId="0" fontId="7" fillId="0" borderId="2" xfId="0" applyFont="1" applyBorder="1" applyAlignment="1">
      <alignment horizontal="center"/>
    </xf>
    <xf numFmtId="0" fontId="7" fillId="0" borderId="2" xfId="0" applyFont="1" applyBorder="1"/>
    <xf numFmtId="0" fontId="13" fillId="2" borderId="5" xfId="0" applyFont="1" applyFill="1" applyBorder="1"/>
    <xf numFmtId="0" fontId="13" fillId="0" borderId="2" xfId="0" applyFont="1" applyBorder="1" applyAlignment="1">
      <alignment horizontal="center"/>
    </xf>
    <xf numFmtId="0" fontId="7" fillId="0" borderId="2" xfId="0" applyFont="1" applyBorder="1" applyAlignment="1">
      <alignment wrapText="1"/>
    </xf>
    <xf numFmtId="0" fontId="7" fillId="0" borderId="2" xfId="0" applyFont="1" applyBorder="1" applyAlignment="1">
      <alignment horizontal="center" wrapText="1"/>
    </xf>
    <xf numFmtId="0" fontId="13" fillId="0" borderId="2" xfId="0" applyFont="1" applyBorder="1" applyAlignment="1">
      <alignment horizontal="center" wrapText="1"/>
    </xf>
    <xf numFmtId="0" fontId="13" fillId="0" borderId="13" xfId="0" applyFont="1" applyBorder="1" applyAlignment="1">
      <alignment horizontal="center"/>
    </xf>
    <xf numFmtId="0" fontId="7" fillId="0" borderId="2" xfId="0" applyFont="1" applyBorder="1" applyAlignment="1">
      <alignment horizontal="right" wrapText="1"/>
    </xf>
    <xf numFmtId="0" fontId="7" fillId="0" borderId="2" xfId="0" applyFont="1" applyBorder="1" applyAlignment="1">
      <alignment horizontal="right"/>
    </xf>
    <xf numFmtId="0" fontId="13" fillId="2" borderId="4" xfId="0" applyFont="1" applyFill="1" applyBorder="1" applyAlignment="1">
      <alignment horizontal="center"/>
    </xf>
    <xf numFmtId="0" fontId="13" fillId="0" borderId="13" xfId="0" applyFont="1" applyBorder="1" applyAlignment="1">
      <alignment horizontal="center" wrapText="1"/>
    </xf>
    <xf numFmtId="0" fontId="13" fillId="0" borderId="22" xfId="0" applyFont="1" applyBorder="1" applyAlignment="1">
      <alignment horizontal="center"/>
    </xf>
    <xf numFmtId="0" fontId="13" fillId="0" borderId="13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0" fontId="6" fillId="0" borderId="0" xfId="0" applyFont="1"/>
    <xf numFmtId="0" fontId="17" fillId="0" borderId="5" xfId="0" applyFont="1" applyBorder="1"/>
    <xf numFmtId="0" fontId="18" fillId="0" borderId="13" xfId="0" applyFont="1" applyBorder="1"/>
    <xf numFmtId="0" fontId="13" fillId="0" borderId="0" xfId="0" applyFont="1" applyAlignment="1">
      <alignment horizontal="center" wrapText="1"/>
    </xf>
    <xf numFmtId="1" fontId="7" fillId="0" borderId="2" xfId="0" applyNumberFormat="1" applyFont="1" applyBorder="1" applyAlignment="1">
      <alignment horizontal="center" wrapText="1"/>
    </xf>
    <xf numFmtId="0" fontId="7" fillId="0" borderId="1" xfId="0" applyFont="1" applyBorder="1"/>
    <xf numFmtId="0" fontId="14" fillId="0" borderId="5" xfId="2" applyFont="1" applyBorder="1" applyAlignment="1">
      <alignment horizontal="left"/>
    </xf>
    <xf numFmtId="0" fontId="32" fillId="0" borderId="0" xfId="0" applyFont="1"/>
    <xf numFmtId="0" fontId="11" fillId="0" borderId="0" xfId="0" applyFont="1" applyAlignment="1">
      <alignment horizontal="left"/>
    </xf>
    <xf numFmtId="0" fontId="4" fillId="0" borderId="26" xfId="0" applyFont="1" applyBorder="1" applyAlignment="1">
      <alignment horizontal="center"/>
    </xf>
    <xf numFmtId="0" fontId="13" fillId="2" borderId="4" xfId="0" applyFont="1" applyFill="1" applyBorder="1"/>
    <xf numFmtId="0" fontId="13" fillId="2" borderId="5" xfId="0" applyFont="1" applyFill="1" applyBorder="1" applyAlignment="1">
      <alignment horizontal="center"/>
    </xf>
    <xf numFmtId="0" fontId="30" fillId="2" borderId="2" xfId="0" applyFont="1" applyFill="1" applyBorder="1"/>
    <xf numFmtId="0" fontId="7" fillId="2" borderId="2" xfId="0" applyFont="1" applyFill="1" applyBorder="1"/>
    <xf numFmtId="0" fontId="16" fillId="2" borderId="4" xfId="0" applyFont="1" applyFill="1" applyBorder="1" applyAlignment="1">
      <alignment horizontal="center"/>
    </xf>
    <xf numFmtId="0" fontId="13" fillId="0" borderId="20" xfId="0" applyFont="1" applyBorder="1"/>
    <xf numFmtId="0" fontId="13" fillId="0" borderId="0" xfId="2" applyFont="1" applyAlignment="1">
      <alignment horizontal="center"/>
    </xf>
    <xf numFmtId="0" fontId="16" fillId="2" borderId="0" xfId="2" applyFont="1" applyFill="1" applyAlignment="1">
      <alignment horizontal="center"/>
    </xf>
    <xf numFmtId="0" fontId="16" fillId="0" borderId="0" xfId="2" applyFont="1" applyAlignment="1">
      <alignment horizontal="center"/>
    </xf>
    <xf numFmtId="1" fontId="13" fillId="0" borderId="0" xfId="2" applyNumberFormat="1" applyFont="1" applyAlignment="1">
      <alignment horizontal="center"/>
    </xf>
    <xf numFmtId="0" fontId="14" fillId="0" borderId="0" xfId="2" applyFont="1" applyAlignment="1">
      <alignment horizontal="left"/>
    </xf>
    <xf numFmtId="0" fontId="31" fillId="0" borderId="0" xfId="2" applyFont="1" applyAlignment="1">
      <alignment horizontal="center"/>
    </xf>
    <xf numFmtId="0" fontId="31" fillId="0" borderId="0" xfId="2" applyFont="1" applyAlignment="1">
      <alignment horizontal="left"/>
    </xf>
    <xf numFmtId="0" fontId="14" fillId="2" borderId="0" xfId="2" applyFont="1" applyFill="1" applyAlignment="1">
      <alignment horizontal="left"/>
    </xf>
    <xf numFmtId="0" fontId="13" fillId="2" borderId="0" xfId="2" applyFont="1" applyFill="1" applyAlignment="1">
      <alignment horizontal="center"/>
    </xf>
    <xf numFmtId="0" fontId="7" fillId="0" borderId="19" xfId="2" applyFont="1" applyBorder="1" applyAlignment="1">
      <alignment horizontal="center" vertical="center" wrapText="1"/>
    </xf>
    <xf numFmtId="0" fontId="3" fillId="0" borderId="3" xfId="2" applyFont="1" applyBorder="1"/>
    <xf numFmtId="1" fontId="13" fillId="0" borderId="3" xfId="2" applyNumberFormat="1" applyFont="1" applyBorder="1" applyAlignment="1">
      <alignment horizontal="center"/>
    </xf>
    <xf numFmtId="0" fontId="14" fillId="0" borderId="3" xfId="2" applyFont="1" applyBorder="1"/>
    <xf numFmtId="0" fontId="14" fillId="0" borderId="3" xfId="0" applyFont="1" applyBorder="1" applyAlignment="1">
      <alignment horizontal="center" wrapText="1"/>
    </xf>
    <xf numFmtId="0" fontId="13" fillId="0" borderId="28" xfId="0" applyFont="1" applyBorder="1" applyAlignment="1">
      <alignment horizontal="center"/>
    </xf>
    <xf numFmtId="0" fontId="7" fillId="0" borderId="28" xfId="0" applyFont="1" applyBorder="1" applyAlignment="1">
      <alignment wrapText="1"/>
    </xf>
    <xf numFmtId="0" fontId="7" fillId="0" borderId="28" xfId="0" applyFont="1" applyBorder="1" applyAlignment="1">
      <alignment horizontal="center" wrapText="1"/>
    </xf>
    <xf numFmtId="0" fontId="13" fillId="0" borderId="28" xfId="0" applyFont="1" applyBorder="1" applyAlignment="1">
      <alignment horizontal="center" wrapText="1"/>
    </xf>
    <xf numFmtId="0" fontId="7" fillId="0" borderId="28" xfId="0" applyFont="1" applyBorder="1" applyAlignment="1">
      <alignment horizontal="right" wrapText="1"/>
    </xf>
    <xf numFmtId="0" fontId="30" fillId="0" borderId="28" xfId="0" applyFont="1" applyBorder="1" applyAlignment="1">
      <alignment horizontal="center"/>
    </xf>
    <xf numFmtId="0" fontId="7" fillId="0" borderId="28" xfId="0" applyFont="1" applyBorder="1"/>
    <xf numFmtId="0" fontId="5" fillId="0" borderId="3" xfId="0" applyFont="1" applyBorder="1" applyAlignment="1">
      <alignment wrapText="1"/>
    </xf>
    <xf numFmtId="0" fontId="5" fillId="2" borderId="3" xfId="0" applyFont="1" applyFill="1" applyBorder="1" applyAlignment="1">
      <alignment wrapText="1"/>
    </xf>
    <xf numFmtId="0" fontId="7" fillId="0" borderId="14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0" fontId="6" fillId="0" borderId="0" xfId="2" applyFont="1"/>
    <xf numFmtId="1" fontId="6" fillId="0" borderId="0" xfId="2" applyNumberFormat="1" applyFont="1"/>
    <xf numFmtId="0" fontId="14" fillId="0" borderId="14" xfId="2" applyFont="1" applyBorder="1"/>
    <xf numFmtId="0" fontId="25" fillId="0" borderId="0" xfId="0" applyFont="1" applyAlignment="1">
      <alignment horizontal="right" vertical="top"/>
    </xf>
    <xf numFmtId="0" fontId="13" fillId="0" borderId="3" xfId="2" applyFont="1" applyBorder="1"/>
    <xf numFmtId="0" fontId="14" fillId="0" borderId="3" xfId="2" applyFont="1" applyBorder="1" applyAlignment="1">
      <alignment horizontal="center"/>
    </xf>
    <xf numFmtId="0" fontId="14" fillId="0" borderId="1" xfId="2" applyFont="1" applyBorder="1"/>
    <xf numFmtId="0" fontId="14" fillId="0" borderId="3" xfId="0" applyFont="1" applyBorder="1"/>
    <xf numFmtId="0" fontId="14" fillId="0" borderId="4" xfId="0" applyFont="1" applyBorder="1"/>
    <xf numFmtId="0" fontId="34" fillId="2" borderId="3" xfId="0" applyFont="1" applyFill="1" applyBorder="1"/>
    <xf numFmtId="0" fontId="34" fillId="2" borderId="3" xfId="0" applyFont="1" applyFill="1" applyBorder="1" applyAlignment="1">
      <alignment horizontal="center"/>
    </xf>
    <xf numFmtId="0" fontId="34" fillId="0" borderId="3" xfId="0" applyFont="1" applyBorder="1"/>
    <xf numFmtId="0" fontId="29" fillId="2" borderId="4" xfId="0" applyFont="1" applyFill="1" applyBorder="1"/>
    <xf numFmtId="0" fontId="29" fillId="2" borderId="0" xfId="0" applyFont="1" applyFill="1"/>
    <xf numFmtId="0" fontId="34" fillId="2" borderId="3" xfId="0" applyFont="1" applyFill="1" applyBorder="1" applyAlignment="1">
      <alignment wrapText="1"/>
    </xf>
    <xf numFmtId="0" fontId="13" fillId="2" borderId="3" xfId="0" applyFont="1" applyFill="1" applyBorder="1" applyAlignment="1">
      <alignment wrapText="1"/>
    </xf>
    <xf numFmtId="0" fontId="16" fillId="0" borderId="3" xfId="0" applyFont="1" applyBorder="1" applyAlignment="1">
      <alignment wrapText="1"/>
    </xf>
    <xf numFmtId="0" fontId="34" fillId="0" borderId="0" xfId="0" applyFont="1"/>
    <xf numFmtId="0" fontId="16" fillId="0" borderId="3" xfId="2" applyFont="1" applyBorder="1"/>
    <xf numFmtId="0" fontId="35" fillId="0" borderId="0" xfId="0" applyFont="1"/>
    <xf numFmtId="0" fontId="16" fillId="0" borderId="3" xfId="2" applyFont="1" applyBorder="1" applyAlignment="1">
      <alignment horizontal="left"/>
    </xf>
    <xf numFmtId="0" fontId="14" fillId="0" borderId="7" xfId="2" applyFont="1" applyBorder="1" applyAlignment="1">
      <alignment horizontal="center"/>
    </xf>
    <xf numFmtId="0" fontId="14" fillId="2" borderId="4" xfId="2" applyFont="1" applyFill="1" applyBorder="1" applyAlignment="1">
      <alignment horizontal="center"/>
    </xf>
    <xf numFmtId="0" fontId="14" fillId="0" borderId="4" xfId="2" applyFont="1" applyBorder="1" applyAlignment="1">
      <alignment horizontal="center"/>
    </xf>
    <xf numFmtId="0" fontId="26" fillId="0" borderId="0" xfId="0" applyFont="1"/>
    <xf numFmtId="0" fontId="36" fillId="0" borderId="0" xfId="0" applyFont="1"/>
    <xf numFmtId="0" fontId="6" fillId="0" borderId="32" xfId="2" applyFont="1" applyBorder="1"/>
    <xf numFmtId="0" fontId="14" fillId="0" borderId="7" xfId="0" applyFont="1" applyBorder="1"/>
    <xf numFmtId="0" fontId="38" fillId="0" borderId="2" xfId="2" applyFont="1" applyBorder="1" applyAlignment="1">
      <alignment horizontal="center" vertical="center" wrapText="1"/>
    </xf>
    <xf numFmtId="0" fontId="14" fillId="2" borderId="3" xfId="2" applyFont="1" applyFill="1" applyBorder="1" applyAlignment="1">
      <alignment horizontal="center"/>
    </xf>
    <xf numFmtId="0" fontId="8" fillId="0" borderId="0" xfId="2" applyFont="1"/>
    <xf numFmtId="0" fontId="8" fillId="0" borderId="2" xfId="2" applyFont="1" applyBorder="1"/>
    <xf numFmtId="0" fontId="14" fillId="2" borderId="15" xfId="2" applyFont="1" applyFill="1" applyBorder="1" applyAlignment="1">
      <alignment horizontal="center"/>
    </xf>
    <xf numFmtId="0" fontId="14" fillId="0" borderId="20" xfId="2" applyFont="1" applyBorder="1" applyAlignment="1">
      <alignment horizontal="center"/>
    </xf>
    <xf numFmtId="0" fontId="14" fillId="2" borderId="5" xfId="2" applyFont="1" applyFill="1" applyBorder="1" applyAlignment="1">
      <alignment horizontal="center"/>
    </xf>
    <xf numFmtId="0" fontId="14" fillId="0" borderId="28" xfId="2" applyFont="1" applyBorder="1" applyAlignment="1">
      <alignment horizontal="center"/>
    </xf>
    <xf numFmtId="0" fontId="39" fillId="0" borderId="28" xfId="2" applyFont="1" applyBorder="1"/>
    <xf numFmtId="0" fontId="38" fillId="0" borderId="0" xfId="0" applyFont="1" applyAlignment="1">
      <alignment horizontal="left"/>
    </xf>
    <xf numFmtId="0" fontId="38" fillId="0" borderId="0" xfId="0" applyFont="1"/>
    <xf numFmtId="0" fontId="38" fillId="0" borderId="2" xfId="0" applyFont="1" applyBorder="1" applyAlignment="1">
      <alignment vertical="center" wrapText="1"/>
    </xf>
    <xf numFmtId="0" fontId="38" fillId="0" borderId="2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/>
    </xf>
    <xf numFmtId="0" fontId="38" fillId="2" borderId="28" xfId="0" applyFont="1" applyFill="1" applyBorder="1" applyAlignment="1">
      <alignment horizontal="center"/>
    </xf>
    <xf numFmtId="0" fontId="38" fillId="0" borderId="6" xfId="0" applyFont="1" applyBorder="1" applyAlignment="1">
      <alignment horizontal="left"/>
    </xf>
    <xf numFmtId="0" fontId="38" fillId="0" borderId="6" xfId="0" applyFont="1" applyBorder="1"/>
    <xf numFmtId="1" fontId="38" fillId="2" borderId="28" xfId="0" applyNumberFormat="1" applyFont="1" applyFill="1" applyBorder="1" applyAlignment="1">
      <alignment horizontal="center"/>
    </xf>
    <xf numFmtId="1" fontId="14" fillId="0" borderId="4" xfId="0" applyNumberFormat="1" applyFont="1" applyBorder="1"/>
    <xf numFmtId="0" fontId="8" fillId="0" borderId="7" xfId="0" applyFont="1" applyBorder="1"/>
    <xf numFmtId="0" fontId="8" fillId="0" borderId="4" xfId="0" applyFont="1" applyBorder="1"/>
    <xf numFmtId="0" fontId="38" fillId="0" borderId="2" xfId="0" applyFont="1" applyBorder="1"/>
    <xf numFmtId="0" fontId="14" fillId="0" borderId="2" xfId="0" applyFont="1" applyBorder="1" applyAlignment="1">
      <alignment horizontal="center" wrapText="1"/>
    </xf>
    <xf numFmtId="0" fontId="38" fillId="0" borderId="2" xfId="0" applyFont="1" applyBorder="1" applyAlignment="1">
      <alignment horizontal="center" wrapText="1"/>
    </xf>
    <xf numFmtId="0" fontId="38" fillId="0" borderId="2" xfId="0" applyFont="1" applyBorder="1" applyAlignment="1">
      <alignment horizontal="right"/>
    </xf>
    <xf numFmtId="0" fontId="14" fillId="0" borderId="2" xfId="0" applyFont="1" applyBorder="1"/>
    <xf numFmtId="0" fontId="38" fillId="0" borderId="3" xfId="0" applyFont="1" applyBorder="1" applyAlignment="1">
      <alignment horizontal="center"/>
    </xf>
    <xf numFmtId="0" fontId="38" fillId="0" borderId="10" xfId="0" applyFont="1" applyBorder="1" applyAlignment="1">
      <alignment horizontal="center"/>
    </xf>
    <xf numFmtId="1" fontId="38" fillId="0" borderId="2" xfId="0" applyNumberFormat="1" applyFont="1" applyBorder="1" applyAlignment="1">
      <alignment horizontal="right" wrapText="1"/>
    </xf>
    <xf numFmtId="1" fontId="38" fillId="0" borderId="2" xfId="0" applyNumberFormat="1" applyFont="1" applyBorder="1"/>
    <xf numFmtId="1" fontId="7" fillId="0" borderId="2" xfId="0" applyNumberFormat="1" applyFont="1" applyBorder="1" applyAlignment="1">
      <alignment horizontal="right"/>
    </xf>
    <xf numFmtId="1" fontId="7" fillId="0" borderId="2" xfId="0" applyNumberFormat="1" applyFont="1" applyBorder="1"/>
    <xf numFmtId="0" fontId="16" fillId="0" borderId="3" xfId="2" applyFont="1" applyBorder="1" applyAlignment="1">
      <alignment horizontal="left" wrapText="1"/>
    </xf>
    <xf numFmtId="0" fontId="16" fillId="0" borderId="4" xfId="2" applyFont="1" applyBorder="1" applyAlignment="1">
      <alignment horizontal="center"/>
    </xf>
    <xf numFmtId="0" fontId="16" fillId="0" borderId="7" xfId="0" applyFont="1" applyBorder="1"/>
    <xf numFmtId="1" fontId="16" fillId="0" borderId="4" xfId="0" applyNumberFormat="1" applyFont="1" applyBorder="1"/>
    <xf numFmtId="0" fontId="16" fillId="2" borderId="3" xfId="0" applyFont="1" applyFill="1" applyBorder="1" applyAlignment="1">
      <alignment horizontal="center"/>
    </xf>
    <xf numFmtId="1" fontId="16" fillId="0" borderId="3" xfId="0" applyNumberFormat="1" applyFont="1" applyBorder="1"/>
    <xf numFmtId="0" fontId="14" fillId="0" borderId="3" xfId="0" applyFont="1" applyBorder="1" applyAlignment="1">
      <alignment wrapText="1"/>
    </xf>
    <xf numFmtId="0" fontId="14" fillId="0" borderId="3" xfId="0" applyFont="1" applyBorder="1" applyAlignment="1">
      <alignment horizontal="right"/>
    </xf>
    <xf numFmtId="0" fontId="32" fillId="2" borderId="0" xfId="0" applyFont="1" applyFill="1"/>
    <xf numFmtId="0" fontId="0" fillId="0" borderId="0" xfId="0" applyProtection="1">
      <protection locked="0"/>
    </xf>
    <xf numFmtId="0" fontId="29" fillId="2" borderId="3" xfId="0" applyFont="1" applyFill="1" applyBorder="1"/>
    <xf numFmtId="0" fontId="33" fillId="0" borderId="10" xfId="0" applyFont="1" applyBorder="1" applyAlignment="1">
      <alignment horizontal="center"/>
    </xf>
    <xf numFmtId="0" fontId="33" fillId="2" borderId="10" xfId="0" applyFont="1" applyFill="1" applyBorder="1" applyAlignment="1">
      <alignment horizontal="center"/>
    </xf>
    <xf numFmtId="0" fontId="31" fillId="0" borderId="4" xfId="0" applyFont="1" applyBorder="1" applyAlignment="1">
      <alignment horizontal="center"/>
    </xf>
    <xf numFmtId="0" fontId="31" fillId="2" borderId="3" xfId="0" applyFont="1" applyFill="1" applyBorder="1" applyAlignment="1">
      <alignment horizontal="center"/>
    </xf>
    <xf numFmtId="0" fontId="41" fillId="0" borderId="0" xfId="0" applyFont="1"/>
    <xf numFmtId="0" fontId="42" fillId="0" borderId="0" xfId="0" applyFont="1"/>
    <xf numFmtId="0" fontId="43" fillId="0" borderId="0" xfId="0" applyFont="1"/>
    <xf numFmtId="0" fontId="44" fillId="0" borderId="0" xfId="0" applyFont="1"/>
    <xf numFmtId="0" fontId="30" fillId="0" borderId="0" xfId="0" applyFont="1"/>
    <xf numFmtId="0" fontId="45" fillId="0" borderId="0" xfId="0" applyFont="1" applyAlignment="1">
      <alignment horizontal="center"/>
    </xf>
    <xf numFmtId="0" fontId="32" fillId="0" borderId="0" xfId="0" applyFont="1" applyAlignment="1">
      <alignment horizontal="center" vertical="center" wrapText="1"/>
    </xf>
    <xf numFmtId="0" fontId="30" fillId="0" borderId="0" xfId="0" applyFont="1" applyAlignment="1">
      <alignment horizontal="left"/>
    </xf>
    <xf numFmtId="0" fontId="46" fillId="0" borderId="0" xfId="0" applyFont="1"/>
    <xf numFmtId="0" fontId="47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33" fillId="0" borderId="19" xfId="2" applyFont="1" applyBorder="1" applyAlignment="1">
      <alignment horizontal="center" vertical="center" wrapText="1"/>
    </xf>
    <xf numFmtId="0" fontId="33" fillId="0" borderId="0" xfId="0" applyFont="1" applyAlignment="1">
      <alignment horizontal="left"/>
    </xf>
    <xf numFmtId="0" fontId="33" fillId="0" borderId="0" xfId="0" applyFont="1"/>
    <xf numFmtId="0" fontId="51" fillId="0" borderId="1" xfId="0" applyFont="1" applyBorder="1"/>
    <xf numFmtId="0" fontId="51" fillId="0" borderId="0" xfId="0" applyFont="1" applyAlignment="1">
      <alignment horizontal="center"/>
    </xf>
    <xf numFmtId="0" fontId="51" fillId="0" borderId="0" xfId="0" applyFont="1"/>
    <xf numFmtId="0" fontId="16" fillId="0" borderId="0" xfId="2" applyFont="1" applyAlignment="1">
      <alignment horizontal="left"/>
    </xf>
    <xf numFmtId="1" fontId="3" fillId="0" borderId="0" xfId="0" applyNumberFormat="1" applyFont="1"/>
    <xf numFmtId="0" fontId="14" fillId="0" borderId="3" xfId="2" applyFont="1" applyBorder="1" applyAlignment="1">
      <alignment horizontal="left" wrapText="1"/>
    </xf>
    <xf numFmtId="0" fontId="14" fillId="0" borderId="22" xfId="2" applyFont="1" applyBorder="1"/>
    <xf numFmtId="0" fontId="33" fillId="0" borderId="28" xfId="0" applyFont="1" applyBorder="1" applyAlignment="1">
      <alignment horizontal="center"/>
    </xf>
    <xf numFmtId="0" fontId="33" fillId="0" borderId="28" xfId="0" applyFont="1" applyBorder="1" applyAlignment="1">
      <alignment horizontal="right" wrapText="1"/>
    </xf>
    <xf numFmtId="0" fontId="31" fillId="0" borderId="3" xfId="0" applyFont="1" applyBorder="1" applyAlignment="1">
      <alignment horizontal="center"/>
    </xf>
    <xf numFmtId="0" fontId="31" fillId="0" borderId="3" xfId="0" applyFont="1" applyBorder="1" applyAlignment="1">
      <alignment wrapText="1"/>
    </xf>
    <xf numFmtId="0" fontId="31" fillId="0" borderId="3" xfId="0" applyFont="1" applyBorder="1"/>
    <xf numFmtId="0" fontId="31" fillId="2" borderId="3" xfId="0" applyFont="1" applyFill="1" applyBorder="1"/>
    <xf numFmtId="0" fontId="31" fillId="0" borderId="3" xfId="0" applyFont="1" applyBorder="1" applyAlignment="1">
      <alignment horizontal="center" wrapText="1"/>
    </xf>
    <xf numFmtId="0" fontId="32" fillId="0" borderId="0" xfId="2" applyFont="1"/>
    <xf numFmtId="0" fontId="31" fillId="0" borderId="3" xfId="2" applyFont="1" applyBorder="1" applyAlignment="1">
      <alignment horizontal="left" wrapText="1"/>
    </xf>
    <xf numFmtId="0" fontId="14" fillId="0" borderId="21" xfId="0" applyFont="1" applyBorder="1"/>
    <xf numFmtId="0" fontId="8" fillId="2" borderId="4" xfId="0" applyFont="1" applyFill="1" applyBorder="1"/>
    <xf numFmtId="0" fontId="32" fillId="0" borderId="7" xfId="0" applyFont="1" applyBorder="1"/>
    <xf numFmtId="0" fontId="52" fillId="2" borderId="3" xfId="0" applyFont="1" applyFill="1" applyBorder="1" applyAlignment="1">
      <alignment wrapText="1"/>
    </xf>
    <xf numFmtId="0" fontId="52" fillId="2" borderId="3" xfId="0" applyFont="1" applyFill="1" applyBorder="1" applyAlignment="1">
      <alignment horizontal="center"/>
    </xf>
    <xf numFmtId="0" fontId="52" fillId="2" borderId="3" xfId="0" applyFont="1" applyFill="1" applyBorder="1"/>
    <xf numFmtId="0" fontId="52" fillId="0" borderId="3" xfId="0" applyFont="1" applyBorder="1"/>
    <xf numFmtId="0" fontId="32" fillId="2" borderId="4" xfId="0" applyFont="1" applyFill="1" applyBorder="1"/>
    <xf numFmtId="0" fontId="52" fillId="0" borderId="3" xfId="0" applyFont="1" applyBorder="1" applyAlignment="1">
      <alignment wrapText="1"/>
    </xf>
    <xf numFmtId="0" fontId="52" fillId="0" borderId="3" xfId="0" applyFont="1" applyBorder="1" applyAlignment="1">
      <alignment horizontal="center"/>
    </xf>
    <xf numFmtId="0" fontId="32" fillId="0" borderId="4" xfId="0" applyFont="1" applyBorder="1"/>
    <xf numFmtId="0" fontId="4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0" borderId="1" xfId="0" applyFont="1" applyBorder="1" applyAlignment="1">
      <alignment horizontal="left"/>
    </xf>
    <xf numFmtId="0" fontId="21" fillId="0" borderId="0" xfId="0" applyFont="1" applyAlignment="1">
      <alignment horizontal="right"/>
    </xf>
    <xf numFmtId="0" fontId="24" fillId="0" borderId="0" xfId="0" applyFont="1" applyAlignment="1">
      <alignment horizontal="right"/>
    </xf>
    <xf numFmtId="0" fontId="20" fillId="0" borderId="0" xfId="0" applyFont="1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7" fillId="0" borderId="18" xfId="0" applyFont="1" applyBorder="1" applyAlignment="1">
      <alignment horizontal="left"/>
    </xf>
    <xf numFmtId="0" fontId="33" fillId="0" borderId="31" xfId="0" applyFont="1" applyBorder="1" applyAlignment="1">
      <alignment horizontal="center"/>
    </xf>
    <xf numFmtId="0" fontId="33" fillId="0" borderId="10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20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7" fillId="0" borderId="31" xfId="0" applyFont="1" applyBorder="1" applyAlignment="1">
      <alignment horizontal="center"/>
    </xf>
    <xf numFmtId="0" fontId="7" fillId="0" borderId="30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7" fillId="3" borderId="18" xfId="0" applyFont="1" applyFill="1" applyBorder="1" applyAlignment="1">
      <alignment horizontal="left"/>
    </xf>
    <xf numFmtId="0" fontId="12" fillId="0" borderId="0" xfId="0" applyFont="1" applyAlignment="1">
      <alignment horizontal="center"/>
    </xf>
    <xf numFmtId="0" fontId="4" fillId="3" borderId="0" xfId="0" applyFont="1" applyFill="1" applyAlignment="1">
      <alignment horizontal="center" vertical="center"/>
    </xf>
    <xf numFmtId="0" fontId="4" fillId="0" borderId="8" xfId="0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0" fontId="11" fillId="0" borderId="0" xfId="0" applyFont="1" applyAlignment="1">
      <alignment horizontal="left"/>
    </xf>
    <xf numFmtId="0" fontId="21" fillId="0" borderId="0" xfId="0" applyFont="1" applyAlignment="1">
      <alignment horizontal="left"/>
    </xf>
    <xf numFmtId="0" fontId="20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8" fillId="0" borderId="31" xfId="0" applyFont="1" applyBorder="1" applyAlignment="1">
      <alignment horizontal="center"/>
    </xf>
    <xf numFmtId="0" fontId="38" fillId="0" borderId="30" xfId="0" applyFont="1" applyBorder="1" applyAlignment="1">
      <alignment horizontal="center"/>
    </xf>
    <xf numFmtId="0" fontId="38" fillId="0" borderId="1" xfId="0" applyFont="1" applyBorder="1" applyAlignment="1">
      <alignment horizontal="left"/>
    </xf>
    <xf numFmtId="0" fontId="7" fillId="3" borderId="0" xfId="0" applyFont="1" applyFill="1" applyAlignment="1">
      <alignment horizontal="center"/>
    </xf>
    <xf numFmtId="0" fontId="37" fillId="0" borderId="0" xfId="0" applyFont="1" applyAlignment="1">
      <alignment horizontal="right" vertical="center"/>
    </xf>
    <xf numFmtId="0" fontId="37" fillId="0" borderId="0" xfId="0" applyFont="1" applyAlignment="1">
      <alignment horizontal="right"/>
    </xf>
    <xf numFmtId="0" fontId="7" fillId="3" borderId="0" xfId="0" applyFont="1" applyFill="1" applyAlignment="1">
      <alignment horizontal="right"/>
    </xf>
    <xf numFmtId="0" fontId="7" fillId="4" borderId="0" xfId="0" applyFont="1" applyFill="1" applyAlignment="1">
      <alignment horizontal="right"/>
    </xf>
    <xf numFmtId="0" fontId="5" fillId="0" borderId="0" xfId="0" applyFont="1" applyAlignment="1">
      <alignment horizontal="center"/>
    </xf>
    <xf numFmtId="0" fontId="7" fillId="0" borderId="3" xfId="0" applyFont="1" applyBorder="1" applyAlignment="1">
      <alignment horizontal="center"/>
    </xf>
    <xf numFmtId="0" fontId="7" fillId="4" borderId="0" xfId="0" applyFont="1" applyFill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right"/>
    </xf>
    <xf numFmtId="0" fontId="4" fillId="0" borderId="0" xfId="0" applyFont="1" applyAlignment="1">
      <alignment horizontal="right" vertical="center"/>
    </xf>
    <xf numFmtId="0" fontId="28" fillId="0" borderId="0" xfId="0" applyFont="1" applyAlignment="1">
      <alignment horizontal="left" vertical="center"/>
    </xf>
    <xf numFmtId="0" fontId="11" fillId="3" borderId="0" xfId="0" applyFont="1" applyFill="1" applyAlignment="1">
      <alignment horizontal="right"/>
    </xf>
    <xf numFmtId="0" fontId="25" fillId="0" borderId="0" xfId="0" applyFont="1" applyAlignment="1">
      <alignment horizontal="right" vertical="top"/>
    </xf>
    <xf numFmtId="0" fontId="2" fillId="0" borderId="0" xfId="0" applyFont="1" applyAlignment="1">
      <alignment horizontal="right"/>
    </xf>
    <xf numFmtId="0" fontId="7" fillId="0" borderId="25" xfId="0" applyFont="1" applyBorder="1" applyAlignment="1">
      <alignment horizontal="center"/>
    </xf>
    <xf numFmtId="0" fontId="7" fillId="0" borderId="24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7" fillId="3" borderId="18" xfId="0" applyFont="1" applyFill="1" applyBorder="1" applyAlignment="1">
      <alignment horizontal="right"/>
    </xf>
    <xf numFmtId="0" fontId="0" fillId="0" borderId="0" xfId="0" applyAlignment="1">
      <alignment horizontal="right"/>
    </xf>
    <xf numFmtId="0" fontId="7" fillId="0" borderId="14" xfId="0" applyFont="1" applyBorder="1" applyAlignment="1">
      <alignment horizontal="left"/>
    </xf>
    <xf numFmtId="0" fontId="38" fillId="0" borderId="29" xfId="0" applyFont="1" applyBorder="1" applyAlignment="1">
      <alignment horizontal="left"/>
    </xf>
    <xf numFmtId="0" fontId="12" fillId="0" borderId="0" xfId="0" applyFont="1" applyAlignment="1">
      <alignment horizontal="right"/>
    </xf>
    <xf numFmtId="0" fontId="37" fillId="0" borderId="0" xfId="2" applyFont="1" applyAlignment="1">
      <alignment horizontal="left" vertical="center"/>
    </xf>
    <xf numFmtId="49" fontId="38" fillId="3" borderId="18" xfId="2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left"/>
    </xf>
    <xf numFmtId="0" fontId="20" fillId="0" borderId="0" xfId="2" applyFont="1" applyAlignment="1">
      <alignment horizontal="left" vertical="center"/>
    </xf>
    <xf numFmtId="49" fontId="7" fillId="3" borderId="18" xfId="2" applyNumberFormat="1" applyFont="1" applyFill="1" applyBorder="1" applyAlignment="1">
      <alignment horizontal="center" vertical="center"/>
    </xf>
    <xf numFmtId="0" fontId="16" fillId="0" borderId="0" xfId="2" applyFont="1" applyAlignment="1">
      <alignment horizontal="center"/>
    </xf>
    <xf numFmtId="0" fontId="48" fillId="0" borderId="0" xfId="0" applyFont="1" applyAlignment="1">
      <alignment horizontal="right"/>
    </xf>
    <xf numFmtId="0" fontId="49" fillId="0" borderId="0" xfId="0" applyFont="1" applyAlignment="1">
      <alignment horizontal="right" vertical="center"/>
    </xf>
    <xf numFmtId="0" fontId="50" fillId="0" borderId="0" xfId="2" applyFont="1" applyAlignment="1">
      <alignment horizontal="left" vertical="center"/>
    </xf>
    <xf numFmtId="49" fontId="33" fillId="3" borderId="18" xfId="2" applyNumberFormat="1" applyFont="1" applyFill="1" applyBorder="1" applyAlignment="1">
      <alignment horizontal="center" vertical="center"/>
    </xf>
    <xf numFmtId="0" fontId="33" fillId="0" borderId="14" xfId="0" applyFont="1" applyBorder="1" applyAlignment="1">
      <alignment horizontal="left"/>
    </xf>
    <xf numFmtId="0" fontId="13" fillId="0" borderId="0" xfId="2" applyFont="1" applyAlignment="1">
      <alignment horizontal="center"/>
    </xf>
  </cellXfs>
  <cellStyles count="4">
    <cellStyle name="Normal" xfId="0" builtinId="0"/>
    <cellStyle name="Normal 2" xfId="1" xr:uid="{00000000-0005-0000-0000-000000000000}"/>
    <cellStyle name="Обычный 2" xfId="2" xr:uid="{00000000-0005-0000-0000-000002000000}"/>
    <cellStyle name="Обычный 2 2" xfId="3" xr:uid="{00000000-0005-0000-0000-000003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2"/>
  <sheetViews>
    <sheetView zoomScaleNormal="100" workbookViewId="0">
      <selection activeCell="E21" sqref="E21"/>
    </sheetView>
  </sheetViews>
  <sheetFormatPr defaultRowHeight="15" x14ac:dyDescent="0.25"/>
  <cols>
    <col min="1" max="1" width="4.85546875" customWidth="1"/>
    <col min="2" max="2" width="26.28515625" style="4" customWidth="1"/>
    <col min="3" max="3" width="11.28515625" style="3" customWidth="1"/>
    <col min="4" max="4" width="13.7109375" style="3" customWidth="1"/>
    <col min="5" max="5" width="12.85546875" style="3" customWidth="1"/>
    <col min="6" max="6" width="18" customWidth="1"/>
    <col min="7" max="7" width="16.140625" customWidth="1"/>
    <col min="8" max="8" width="14.28515625" customWidth="1"/>
    <col min="255" max="255" width="4.85546875" customWidth="1"/>
    <col min="256" max="256" width="21" customWidth="1"/>
    <col min="257" max="257" width="29.5703125" customWidth="1"/>
    <col min="258" max="258" width="13.7109375" customWidth="1"/>
    <col min="259" max="259" width="17.140625" customWidth="1"/>
    <col min="260" max="260" width="16.85546875" customWidth="1"/>
    <col min="261" max="261" width="16.140625" customWidth="1"/>
    <col min="262" max="262" width="13" customWidth="1"/>
    <col min="511" max="511" width="4.85546875" customWidth="1"/>
    <col min="512" max="512" width="21" customWidth="1"/>
    <col min="513" max="513" width="29.5703125" customWidth="1"/>
    <col min="514" max="514" width="13.7109375" customWidth="1"/>
    <col min="515" max="515" width="17.140625" customWidth="1"/>
    <col min="516" max="516" width="16.85546875" customWidth="1"/>
    <col min="517" max="517" width="16.140625" customWidth="1"/>
    <col min="518" max="518" width="13" customWidth="1"/>
    <col min="767" max="767" width="4.85546875" customWidth="1"/>
    <col min="768" max="768" width="21" customWidth="1"/>
    <col min="769" max="769" width="29.5703125" customWidth="1"/>
    <col min="770" max="770" width="13.7109375" customWidth="1"/>
    <col min="771" max="771" width="17.140625" customWidth="1"/>
    <col min="772" max="772" width="16.85546875" customWidth="1"/>
    <col min="773" max="773" width="16.140625" customWidth="1"/>
    <col min="774" max="774" width="13" customWidth="1"/>
    <col min="1023" max="1023" width="4.85546875" customWidth="1"/>
    <col min="1024" max="1024" width="21" customWidth="1"/>
    <col min="1025" max="1025" width="29.5703125" customWidth="1"/>
    <col min="1026" max="1026" width="13.7109375" customWidth="1"/>
    <col min="1027" max="1027" width="17.140625" customWidth="1"/>
    <col min="1028" max="1028" width="16.85546875" customWidth="1"/>
    <col min="1029" max="1029" width="16.140625" customWidth="1"/>
    <col min="1030" max="1030" width="13" customWidth="1"/>
    <col min="1279" max="1279" width="4.85546875" customWidth="1"/>
    <col min="1280" max="1280" width="21" customWidth="1"/>
    <col min="1281" max="1281" width="29.5703125" customWidth="1"/>
    <col min="1282" max="1282" width="13.7109375" customWidth="1"/>
    <col min="1283" max="1283" width="17.140625" customWidth="1"/>
    <col min="1284" max="1284" width="16.85546875" customWidth="1"/>
    <col min="1285" max="1285" width="16.140625" customWidth="1"/>
    <col min="1286" max="1286" width="13" customWidth="1"/>
    <col min="1535" max="1535" width="4.85546875" customWidth="1"/>
    <col min="1536" max="1536" width="21" customWidth="1"/>
    <col min="1537" max="1537" width="29.5703125" customWidth="1"/>
    <col min="1538" max="1538" width="13.7109375" customWidth="1"/>
    <col min="1539" max="1539" width="17.140625" customWidth="1"/>
    <col min="1540" max="1540" width="16.85546875" customWidth="1"/>
    <col min="1541" max="1541" width="16.140625" customWidth="1"/>
    <col min="1542" max="1542" width="13" customWidth="1"/>
    <col min="1791" max="1791" width="4.85546875" customWidth="1"/>
    <col min="1792" max="1792" width="21" customWidth="1"/>
    <col min="1793" max="1793" width="29.5703125" customWidth="1"/>
    <col min="1794" max="1794" width="13.7109375" customWidth="1"/>
    <col min="1795" max="1795" width="17.140625" customWidth="1"/>
    <col min="1796" max="1796" width="16.85546875" customWidth="1"/>
    <col min="1797" max="1797" width="16.140625" customWidth="1"/>
    <col min="1798" max="1798" width="13" customWidth="1"/>
    <col min="2047" max="2047" width="4.85546875" customWidth="1"/>
    <col min="2048" max="2048" width="21" customWidth="1"/>
    <col min="2049" max="2049" width="29.5703125" customWidth="1"/>
    <col min="2050" max="2050" width="13.7109375" customWidth="1"/>
    <col min="2051" max="2051" width="17.140625" customWidth="1"/>
    <col min="2052" max="2052" width="16.85546875" customWidth="1"/>
    <col min="2053" max="2053" width="16.140625" customWidth="1"/>
    <col min="2054" max="2054" width="13" customWidth="1"/>
    <col min="2303" max="2303" width="4.85546875" customWidth="1"/>
    <col min="2304" max="2304" width="21" customWidth="1"/>
    <col min="2305" max="2305" width="29.5703125" customWidth="1"/>
    <col min="2306" max="2306" width="13.7109375" customWidth="1"/>
    <col min="2307" max="2307" width="17.140625" customWidth="1"/>
    <col min="2308" max="2308" width="16.85546875" customWidth="1"/>
    <col min="2309" max="2309" width="16.140625" customWidth="1"/>
    <col min="2310" max="2310" width="13" customWidth="1"/>
    <col min="2559" max="2559" width="4.85546875" customWidth="1"/>
    <col min="2560" max="2560" width="21" customWidth="1"/>
    <col min="2561" max="2561" width="29.5703125" customWidth="1"/>
    <col min="2562" max="2562" width="13.7109375" customWidth="1"/>
    <col min="2563" max="2563" width="17.140625" customWidth="1"/>
    <col min="2564" max="2564" width="16.85546875" customWidth="1"/>
    <col min="2565" max="2565" width="16.140625" customWidth="1"/>
    <col min="2566" max="2566" width="13" customWidth="1"/>
    <col min="2815" max="2815" width="4.85546875" customWidth="1"/>
    <col min="2816" max="2816" width="21" customWidth="1"/>
    <col min="2817" max="2817" width="29.5703125" customWidth="1"/>
    <col min="2818" max="2818" width="13.7109375" customWidth="1"/>
    <col min="2819" max="2819" width="17.140625" customWidth="1"/>
    <col min="2820" max="2820" width="16.85546875" customWidth="1"/>
    <col min="2821" max="2821" width="16.140625" customWidth="1"/>
    <col min="2822" max="2822" width="13" customWidth="1"/>
    <col min="3071" max="3071" width="4.85546875" customWidth="1"/>
    <col min="3072" max="3072" width="21" customWidth="1"/>
    <col min="3073" max="3073" width="29.5703125" customWidth="1"/>
    <col min="3074" max="3074" width="13.7109375" customWidth="1"/>
    <col min="3075" max="3075" width="17.140625" customWidth="1"/>
    <col min="3076" max="3076" width="16.85546875" customWidth="1"/>
    <col min="3077" max="3077" width="16.140625" customWidth="1"/>
    <col min="3078" max="3078" width="13" customWidth="1"/>
    <col min="3327" max="3327" width="4.85546875" customWidth="1"/>
    <col min="3328" max="3328" width="21" customWidth="1"/>
    <col min="3329" max="3329" width="29.5703125" customWidth="1"/>
    <col min="3330" max="3330" width="13.7109375" customWidth="1"/>
    <col min="3331" max="3331" width="17.140625" customWidth="1"/>
    <col min="3332" max="3332" width="16.85546875" customWidth="1"/>
    <col min="3333" max="3333" width="16.140625" customWidth="1"/>
    <col min="3334" max="3334" width="13" customWidth="1"/>
    <col min="3583" max="3583" width="4.85546875" customWidth="1"/>
    <col min="3584" max="3584" width="21" customWidth="1"/>
    <col min="3585" max="3585" width="29.5703125" customWidth="1"/>
    <col min="3586" max="3586" width="13.7109375" customWidth="1"/>
    <col min="3587" max="3587" width="17.140625" customWidth="1"/>
    <col min="3588" max="3588" width="16.85546875" customWidth="1"/>
    <col min="3589" max="3589" width="16.140625" customWidth="1"/>
    <col min="3590" max="3590" width="13" customWidth="1"/>
    <col min="3839" max="3839" width="4.85546875" customWidth="1"/>
    <col min="3840" max="3840" width="21" customWidth="1"/>
    <col min="3841" max="3841" width="29.5703125" customWidth="1"/>
    <col min="3842" max="3842" width="13.7109375" customWidth="1"/>
    <col min="3843" max="3843" width="17.140625" customWidth="1"/>
    <col min="3844" max="3844" width="16.85546875" customWidth="1"/>
    <col min="3845" max="3845" width="16.140625" customWidth="1"/>
    <col min="3846" max="3846" width="13" customWidth="1"/>
    <col min="4095" max="4095" width="4.85546875" customWidth="1"/>
    <col min="4096" max="4096" width="21" customWidth="1"/>
    <col min="4097" max="4097" width="29.5703125" customWidth="1"/>
    <col min="4098" max="4098" width="13.7109375" customWidth="1"/>
    <col min="4099" max="4099" width="17.140625" customWidth="1"/>
    <col min="4100" max="4100" width="16.85546875" customWidth="1"/>
    <col min="4101" max="4101" width="16.140625" customWidth="1"/>
    <col min="4102" max="4102" width="13" customWidth="1"/>
    <col min="4351" max="4351" width="4.85546875" customWidth="1"/>
    <col min="4352" max="4352" width="21" customWidth="1"/>
    <col min="4353" max="4353" width="29.5703125" customWidth="1"/>
    <col min="4354" max="4354" width="13.7109375" customWidth="1"/>
    <col min="4355" max="4355" width="17.140625" customWidth="1"/>
    <col min="4356" max="4356" width="16.85546875" customWidth="1"/>
    <col min="4357" max="4357" width="16.140625" customWidth="1"/>
    <col min="4358" max="4358" width="13" customWidth="1"/>
    <col min="4607" max="4607" width="4.85546875" customWidth="1"/>
    <col min="4608" max="4608" width="21" customWidth="1"/>
    <col min="4609" max="4609" width="29.5703125" customWidth="1"/>
    <col min="4610" max="4610" width="13.7109375" customWidth="1"/>
    <col min="4611" max="4611" width="17.140625" customWidth="1"/>
    <col min="4612" max="4612" width="16.85546875" customWidth="1"/>
    <col min="4613" max="4613" width="16.140625" customWidth="1"/>
    <col min="4614" max="4614" width="13" customWidth="1"/>
    <col min="4863" max="4863" width="4.85546875" customWidth="1"/>
    <col min="4864" max="4864" width="21" customWidth="1"/>
    <col min="4865" max="4865" width="29.5703125" customWidth="1"/>
    <col min="4866" max="4866" width="13.7109375" customWidth="1"/>
    <col min="4867" max="4867" width="17.140625" customWidth="1"/>
    <col min="4868" max="4868" width="16.85546875" customWidth="1"/>
    <col min="4869" max="4869" width="16.140625" customWidth="1"/>
    <col min="4870" max="4870" width="13" customWidth="1"/>
    <col min="5119" max="5119" width="4.85546875" customWidth="1"/>
    <col min="5120" max="5120" width="21" customWidth="1"/>
    <col min="5121" max="5121" width="29.5703125" customWidth="1"/>
    <col min="5122" max="5122" width="13.7109375" customWidth="1"/>
    <col min="5123" max="5123" width="17.140625" customWidth="1"/>
    <col min="5124" max="5124" width="16.85546875" customWidth="1"/>
    <col min="5125" max="5125" width="16.140625" customWidth="1"/>
    <col min="5126" max="5126" width="13" customWidth="1"/>
    <col min="5375" max="5375" width="4.85546875" customWidth="1"/>
    <col min="5376" max="5376" width="21" customWidth="1"/>
    <col min="5377" max="5377" width="29.5703125" customWidth="1"/>
    <col min="5378" max="5378" width="13.7109375" customWidth="1"/>
    <col min="5379" max="5379" width="17.140625" customWidth="1"/>
    <col min="5380" max="5380" width="16.85546875" customWidth="1"/>
    <col min="5381" max="5381" width="16.140625" customWidth="1"/>
    <col min="5382" max="5382" width="13" customWidth="1"/>
    <col min="5631" max="5631" width="4.85546875" customWidth="1"/>
    <col min="5632" max="5632" width="21" customWidth="1"/>
    <col min="5633" max="5633" width="29.5703125" customWidth="1"/>
    <col min="5634" max="5634" width="13.7109375" customWidth="1"/>
    <col min="5635" max="5635" width="17.140625" customWidth="1"/>
    <col min="5636" max="5636" width="16.85546875" customWidth="1"/>
    <col min="5637" max="5637" width="16.140625" customWidth="1"/>
    <col min="5638" max="5638" width="13" customWidth="1"/>
    <col min="5887" max="5887" width="4.85546875" customWidth="1"/>
    <col min="5888" max="5888" width="21" customWidth="1"/>
    <col min="5889" max="5889" width="29.5703125" customWidth="1"/>
    <col min="5890" max="5890" width="13.7109375" customWidth="1"/>
    <col min="5891" max="5891" width="17.140625" customWidth="1"/>
    <col min="5892" max="5892" width="16.85546875" customWidth="1"/>
    <col min="5893" max="5893" width="16.140625" customWidth="1"/>
    <col min="5894" max="5894" width="13" customWidth="1"/>
    <col min="6143" max="6143" width="4.85546875" customWidth="1"/>
    <col min="6144" max="6144" width="21" customWidth="1"/>
    <col min="6145" max="6145" width="29.5703125" customWidth="1"/>
    <col min="6146" max="6146" width="13.7109375" customWidth="1"/>
    <col min="6147" max="6147" width="17.140625" customWidth="1"/>
    <col min="6148" max="6148" width="16.85546875" customWidth="1"/>
    <col min="6149" max="6149" width="16.140625" customWidth="1"/>
    <col min="6150" max="6150" width="13" customWidth="1"/>
    <col min="6399" max="6399" width="4.85546875" customWidth="1"/>
    <col min="6400" max="6400" width="21" customWidth="1"/>
    <col min="6401" max="6401" width="29.5703125" customWidth="1"/>
    <col min="6402" max="6402" width="13.7109375" customWidth="1"/>
    <col min="6403" max="6403" width="17.140625" customWidth="1"/>
    <col min="6404" max="6404" width="16.85546875" customWidth="1"/>
    <col min="6405" max="6405" width="16.140625" customWidth="1"/>
    <col min="6406" max="6406" width="13" customWidth="1"/>
    <col min="6655" max="6655" width="4.85546875" customWidth="1"/>
    <col min="6656" max="6656" width="21" customWidth="1"/>
    <col min="6657" max="6657" width="29.5703125" customWidth="1"/>
    <col min="6658" max="6658" width="13.7109375" customWidth="1"/>
    <col min="6659" max="6659" width="17.140625" customWidth="1"/>
    <col min="6660" max="6660" width="16.85546875" customWidth="1"/>
    <col min="6661" max="6661" width="16.140625" customWidth="1"/>
    <col min="6662" max="6662" width="13" customWidth="1"/>
    <col min="6911" max="6911" width="4.85546875" customWidth="1"/>
    <col min="6912" max="6912" width="21" customWidth="1"/>
    <col min="6913" max="6913" width="29.5703125" customWidth="1"/>
    <col min="6914" max="6914" width="13.7109375" customWidth="1"/>
    <col min="6915" max="6915" width="17.140625" customWidth="1"/>
    <col min="6916" max="6916" width="16.85546875" customWidth="1"/>
    <col min="6917" max="6917" width="16.140625" customWidth="1"/>
    <col min="6918" max="6918" width="13" customWidth="1"/>
    <col min="7167" max="7167" width="4.85546875" customWidth="1"/>
    <col min="7168" max="7168" width="21" customWidth="1"/>
    <col min="7169" max="7169" width="29.5703125" customWidth="1"/>
    <col min="7170" max="7170" width="13.7109375" customWidth="1"/>
    <col min="7171" max="7171" width="17.140625" customWidth="1"/>
    <col min="7172" max="7172" width="16.85546875" customWidth="1"/>
    <col min="7173" max="7173" width="16.140625" customWidth="1"/>
    <col min="7174" max="7174" width="13" customWidth="1"/>
    <col min="7423" max="7423" width="4.85546875" customWidth="1"/>
    <col min="7424" max="7424" width="21" customWidth="1"/>
    <col min="7425" max="7425" width="29.5703125" customWidth="1"/>
    <col min="7426" max="7426" width="13.7109375" customWidth="1"/>
    <col min="7427" max="7427" width="17.140625" customWidth="1"/>
    <col min="7428" max="7428" width="16.85546875" customWidth="1"/>
    <col min="7429" max="7429" width="16.140625" customWidth="1"/>
    <col min="7430" max="7430" width="13" customWidth="1"/>
    <col min="7679" max="7679" width="4.85546875" customWidth="1"/>
    <col min="7680" max="7680" width="21" customWidth="1"/>
    <col min="7681" max="7681" width="29.5703125" customWidth="1"/>
    <col min="7682" max="7682" width="13.7109375" customWidth="1"/>
    <col min="7683" max="7683" width="17.140625" customWidth="1"/>
    <col min="7684" max="7684" width="16.85546875" customWidth="1"/>
    <col min="7685" max="7685" width="16.140625" customWidth="1"/>
    <col min="7686" max="7686" width="13" customWidth="1"/>
    <col min="7935" max="7935" width="4.85546875" customWidth="1"/>
    <col min="7936" max="7936" width="21" customWidth="1"/>
    <col min="7937" max="7937" width="29.5703125" customWidth="1"/>
    <col min="7938" max="7938" width="13.7109375" customWidth="1"/>
    <col min="7939" max="7939" width="17.140625" customWidth="1"/>
    <col min="7940" max="7940" width="16.85546875" customWidth="1"/>
    <col min="7941" max="7941" width="16.140625" customWidth="1"/>
    <col min="7942" max="7942" width="13" customWidth="1"/>
    <col min="8191" max="8191" width="4.85546875" customWidth="1"/>
    <col min="8192" max="8192" width="21" customWidth="1"/>
    <col min="8193" max="8193" width="29.5703125" customWidth="1"/>
    <col min="8194" max="8194" width="13.7109375" customWidth="1"/>
    <col min="8195" max="8195" width="17.140625" customWidth="1"/>
    <col min="8196" max="8196" width="16.85546875" customWidth="1"/>
    <col min="8197" max="8197" width="16.140625" customWidth="1"/>
    <col min="8198" max="8198" width="13" customWidth="1"/>
    <col min="8447" max="8447" width="4.85546875" customWidth="1"/>
    <col min="8448" max="8448" width="21" customWidth="1"/>
    <col min="8449" max="8449" width="29.5703125" customWidth="1"/>
    <col min="8450" max="8450" width="13.7109375" customWidth="1"/>
    <col min="8451" max="8451" width="17.140625" customWidth="1"/>
    <col min="8452" max="8452" width="16.85546875" customWidth="1"/>
    <col min="8453" max="8453" width="16.140625" customWidth="1"/>
    <col min="8454" max="8454" width="13" customWidth="1"/>
    <col min="8703" max="8703" width="4.85546875" customWidth="1"/>
    <col min="8704" max="8704" width="21" customWidth="1"/>
    <col min="8705" max="8705" width="29.5703125" customWidth="1"/>
    <col min="8706" max="8706" width="13.7109375" customWidth="1"/>
    <col min="8707" max="8707" width="17.140625" customWidth="1"/>
    <col min="8708" max="8708" width="16.85546875" customWidth="1"/>
    <col min="8709" max="8709" width="16.140625" customWidth="1"/>
    <col min="8710" max="8710" width="13" customWidth="1"/>
    <col min="8959" max="8959" width="4.85546875" customWidth="1"/>
    <col min="8960" max="8960" width="21" customWidth="1"/>
    <col min="8961" max="8961" width="29.5703125" customWidth="1"/>
    <col min="8962" max="8962" width="13.7109375" customWidth="1"/>
    <col min="8963" max="8963" width="17.140625" customWidth="1"/>
    <col min="8964" max="8964" width="16.85546875" customWidth="1"/>
    <col min="8965" max="8965" width="16.140625" customWidth="1"/>
    <col min="8966" max="8966" width="13" customWidth="1"/>
    <col min="9215" max="9215" width="4.85546875" customWidth="1"/>
    <col min="9216" max="9216" width="21" customWidth="1"/>
    <col min="9217" max="9217" width="29.5703125" customWidth="1"/>
    <col min="9218" max="9218" width="13.7109375" customWidth="1"/>
    <col min="9219" max="9219" width="17.140625" customWidth="1"/>
    <col min="9220" max="9220" width="16.85546875" customWidth="1"/>
    <col min="9221" max="9221" width="16.140625" customWidth="1"/>
    <col min="9222" max="9222" width="13" customWidth="1"/>
    <col min="9471" max="9471" width="4.85546875" customWidth="1"/>
    <col min="9472" max="9472" width="21" customWidth="1"/>
    <col min="9473" max="9473" width="29.5703125" customWidth="1"/>
    <col min="9474" max="9474" width="13.7109375" customWidth="1"/>
    <col min="9475" max="9475" width="17.140625" customWidth="1"/>
    <col min="9476" max="9476" width="16.85546875" customWidth="1"/>
    <col min="9477" max="9477" width="16.140625" customWidth="1"/>
    <col min="9478" max="9478" width="13" customWidth="1"/>
    <col min="9727" max="9727" width="4.85546875" customWidth="1"/>
    <col min="9728" max="9728" width="21" customWidth="1"/>
    <col min="9729" max="9729" width="29.5703125" customWidth="1"/>
    <col min="9730" max="9730" width="13.7109375" customWidth="1"/>
    <col min="9731" max="9731" width="17.140625" customWidth="1"/>
    <col min="9732" max="9732" width="16.85546875" customWidth="1"/>
    <col min="9733" max="9733" width="16.140625" customWidth="1"/>
    <col min="9734" max="9734" width="13" customWidth="1"/>
    <col min="9983" max="9983" width="4.85546875" customWidth="1"/>
    <col min="9984" max="9984" width="21" customWidth="1"/>
    <col min="9985" max="9985" width="29.5703125" customWidth="1"/>
    <col min="9986" max="9986" width="13.7109375" customWidth="1"/>
    <col min="9987" max="9987" width="17.140625" customWidth="1"/>
    <col min="9988" max="9988" width="16.85546875" customWidth="1"/>
    <col min="9989" max="9989" width="16.140625" customWidth="1"/>
    <col min="9990" max="9990" width="13" customWidth="1"/>
    <col min="10239" max="10239" width="4.85546875" customWidth="1"/>
    <col min="10240" max="10240" width="21" customWidth="1"/>
    <col min="10241" max="10241" width="29.5703125" customWidth="1"/>
    <col min="10242" max="10242" width="13.7109375" customWidth="1"/>
    <col min="10243" max="10243" width="17.140625" customWidth="1"/>
    <col min="10244" max="10244" width="16.85546875" customWidth="1"/>
    <col min="10245" max="10245" width="16.140625" customWidth="1"/>
    <col min="10246" max="10246" width="13" customWidth="1"/>
    <col min="10495" max="10495" width="4.85546875" customWidth="1"/>
    <col min="10496" max="10496" width="21" customWidth="1"/>
    <col min="10497" max="10497" width="29.5703125" customWidth="1"/>
    <col min="10498" max="10498" width="13.7109375" customWidth="1"/>
    <col min="10499" max="10499" width="17.140625" customWidth="1"/>
    <col min="10500" max="10500" width="16.85546875" customWidth="1"/>
    <col min="10501" max="10501" width="16.140625" customWidth="1"/>
    <col min="10502" max="10502" width="13" customWidth="1"/>
    <col min="10751" max="10751" width="4.85546875" customWidth="1"/>
    <col min="10752" max="10752" width="21" customWidth="1"/>
    <col min="10753" max="10753" width="29.5703125" customWidth="1"/>
    <col min="10754" max="10754" width="13.7109375" customWidth="1"/>
    <col min="10755" max="10755" width="17.140625" customWidth="1"/>
    <col min="10756" max="10756" width="16.85546875" customWidth="1"/>
    <col min="10757" max="10757" width="16.140625" customWidth="1"/>
    <col min="10758" max="10758" width="13" customWidth="1"/>
    <col min="11007" max="11007" width="4.85546875" customWidth="1"/>
    <col min="11008" max="11008" width="21" customWidth="1"/>
    <col min="11009" max="11009" width="29.5703125" customWidth="1"/>
    <col min="11010" max="11010" width="13.7109375" customWidth="1"/>
    <col min="11011" max="11011" width="17.140625" customWidth="1"/>
    <col min="11012" max="11012" width="16.85546875" customWidth="1"/>
    <col min="11013" max="11013" width="16.140625" customWidth="1"/>
    <col min="11014" max="11014" width="13" customWidth="1"/>
    <col min="11263" max="11263" width="4.85546875" customWidth="1"/>
    <col min="11264" max="11264" width="21" customWidth="1"/>
    <col min="11265" max="11265" width="29.5703125" customWidth="1"/>
    <col min="11266" max="11266" width="13.7109375" customWidth="1"/>
    <col min="11267" max="11267" width="17.140625" customWidth="1"/>
    <col min="11268" max="11268" width="16.85546875" customWidth="1"/>
    <col min="11269" max="11269" width="16.140625" customWidth="1"/>
    <col min="11270" max="11270" width="13" customWidth="1"/>
    <col min="11519" max="11519" width="4.85546875" customWidth="1"/>
    <col min="11520" max="11520" width="21" customWidth="1"/>
    <col min="11521" max="11521" width="29.5703125" customWidth="1"/>
    <col min="11522" max="11522" width="13.7109375" customWidth="1"/>
    <col min="11523" max="11523" width="17.140625" customWidth="1"/>
    <col min="11524" max="11524" width="16.85546875" customWidth="1"/>
    <col min="11525" max="11525" width="16.140625" customWidth="1"/>
    <col min="11526" max="11526" width="13" customWidth="1"/>
    <col min="11775" max="11775" width="4.85546875" customWidth="1"/>
    <col min="11776" max="11776" width="21" customWidth="1"/>
    <col min="11777" max="11777" width="29.5703125" customWidth="1"/>
    <col min="11778" max="11778" width="13.7109375" customWidth="1"/>
    <col min="11779" max="11779" width="17.140625" customWidth="1"/>
    <col min="11780" max="11780" width="16.85546875" customWidth="1"/>
    <col min="11781" max="11781" width="16.140625" customWidth="1"/>
    <col min="11782" max="11782" width="13" customWidth="1"/>
    <col min="12031" max="12031" width="4.85546875" customWidth="1"/>
    <col min="12032" max="12032" width="21" customWidth="1"/>
    <col min="12033" max="12033" width="29.5703125" customWidth="1"/>
    <col min="12034" max="12034" width="13.7109375" customWidth="1"/>
    <col min="12035" max="12035" width="17.140625" customWidth="1"/>
    <col min="12036" max="12036" width="16.85546875" customWidth="1"/>
    <col min="12037" max="12037" width="16.140625" customWidth="1"/>
    <col min="12038" max="12038" width="13" customWidth="1"/>
    <col min="12287" max="12287" width="4.85546875" customWidth="1"/>
    <col min="12288" max="12288" width="21" customWidth="1"/>
    <col min="12289" max="12289" width="29.5703125" customWidth="1"/>
    <col min="12290" max="12290" width="13.7109375" customWidth="1"/>
    <col min="12291" max="12291" width="17.140625" customWidth="1"/>
    <col min="12292" max="12292" width="16.85546875" customWidth="1"/>
    <col min="12293" max="12293" width="16.140625" customWidth="1"/>
    <col min="12294" max="12294" width="13" customWidth="1"/>
    <col min="12543" max="12543" width="4.85546875" customWidth="1"/>
    <col min="12544" max="12544" width="21" customWidth="1"/>
    <col min="12545" max="12545" width="29.5703125" customWidth="1"/>
    <col min="12546" max="12546" width="13.7109375" customWidth="1"/>
    <col min="12547" max="12547" width="17.140625" customWidth="1"/>
    <col min="12548" max="12548" width="16.85546875" customWidth="1"/>
    <col min="12549" max="12549" width="16.140625" customWidth="1"/>
    <col min="12550" max="12550" width="13" customWidth="1"/>
    <col min="12799" max="12799" width="4.85546875" customWidth="1"/>
    <col min="12800" max="12800" width="21" customWidth="1"/>
    <col min="12801" max="12801" width="29.5703125" customWidth="1"/>
    <col min="12802" max="12802" width="13.7109375" customWidth="1"/>
    <col min="12803" max="12803" width="17.140625" customWidth="1"/>
    <col min="12804" max="12804" width="16.85546875" customWidth="1"/>
    <col min="12805" max="12805" width="16.140625" customWidth="1"/>
    <col min="12806" max="12806" width="13" customWidth="1"/>
    <col min="13055" max="13055" width="4.85546875" customWidth="1"/>
    <col min="13056" max="13056" width="21" customWidth="1"/>
    <col min="13057" max="13057" width="29.5703125" customWidth="1"/>
    <col min="13058" max="13058" width="13.7109375" customWidth="1"/>
    <col min="13059" max="13059" width="17.140625" customWidth="1"/>
    <col min="13060" max="13060" width="16.85546875" customWidth="1"/>
    <col min="13061" max="13061" width="16.140625" customWidth="1"/>
    <col min="13062" max="13062" width="13" customWidth="1"/>
    <col min="13311" max="13311" width="4.85546875" customWidth="1"/>
    <col min="13312" max="13312" width="21" customWidth="1"/>
    <col min="13313" max="13313" width="29.5703125" customWidth="1"/>
    <col min="13314" max="13314" width="13.7109375" customWidth="1"/>
    <col min="13315" max="13315" width="17.140625" customWidth="1"/>
    <col min="13316" max="13316" width="16.85546875" customWidth="1"/>
    <col min="13317" max="13317" width="16.140625" customWidth="1"/>
    <col min="13318" max="13318" width="13" customWidth="1"/>
    <col min="13567" max="13567" width="4.85546875" customWidth="1"/>
    <col min="13568" max="13568" width="21" customWidth="1"/>
    <col min="13569" max="13569" width="29.5703125" customWidth="1"/>
    <col min="13570" max="13570" width="13.7109375" customWidth="1"/>
    <col min="13571" max="13571" width="17.140625" customWidth="1"/>
    <col min="13572" max="13572" width="16.85546875" customWidth="1"/>
    <col min="13573" max="13573" width="16.140625" customWidth="1"/>
    <col min="13574" max="13574" width="13" customWidth="1"/>
    <col min="13823" max="13823" width="4.85546875" customWidth="1"/>
    <col min="13824" max="13824" width="21" customWidth="1"/>
    <col min="13825" max="13825" width="29.5703125" customWidth="1"/>
    <col min="13826" max="13826" width="13.7109375" customWidth="1"/>
    <col min="13827" max="13827" width="17.140625" customWidth="1"/>
    <col min="13828" max="13828" width="16.85546875" customWidth="1"/>
    <col min="13829" max="13829" width="16.140625" customWidth="1"/>
    <col min="13830" max="13830" width="13" customWidth="1"/>
    <col min="14079" max="14079" width="4.85546875" customWidth="1"/>
    <col min="14080" max="14080" width="21" customWidth="1"/>
    <col min="14081" max="14081" width="29.5703125" customWidth="1"/>
    <col min="14082" max="14082" width="13.7109375" customWidth="1"/>
    <col min="14083" max="14083" width="17.140625" customWidth="1"/>
    <col min="14084" max="14084" width="16.85546875" customWidth="1"/>
    <col min="14085" max="14085" width="16.140625" customWidth="1"/>
    <col min="14086" max="14086" width="13" customWidth="1"/>
    <col min="14335" max="14335" width="4.85546875" customWidth="1"/>
    <col min="14336" max="14336" width="21" customWidth="1"/>
    <col min="14337" max="14337" width="29.5703125" customWidth="1"/>
    <col min="14338" max="14338" width="13.7109375" customWidth="1"/>
    <col min="14339" max="14339" width="17.140625" customWidth="1"/>
    <col min="14340" max="14340" width="16.85546875" customWidth="1"/>
    <col min="14341" max="14341" width="16.140625" customWidth="1"/>
    <col min="14342" max="14342" width="13" customWidth="1"/>
    <col min="14591" max="14591" width="4.85546875" customWidth="1"/>
    <col min="14592" max="14592" width="21" customWidth="1"/>
    <col min="14593" max="14593" width="29.5703125" customWidth="1"/>
    <col min="14594" max="14594" width="13.7109375" customWidth="1"/>
    <col min="14595" max="14595" width="17.140625" customWidth="1"/>
    <col min="14596" max="14596" width="16.85546875" customWidth="1"/>
    <col min="14597" max="14597" width="16.140625" customWidth="1"/>
    <col min="14598" max="14598" width="13" customWidth="1"/>
    <col min="14847" max="14847" width="4.85546875" customWidth="1"/>
    <col min="14848" max="14848" width="21" customWidth="1"/>
    <col min="14849" max="14849" width="29.5703125" customWidth="1"/>
    <col min="14850" max="14850" width="13.7109375" customWidth="1"/>
    <col min="14851" max="14851" width="17.140625" customWidth="1"/>
    <col min="14852" max="14852" width="16.85546875" customWidth="1"/>
    <col min="14853" max="14853" width="16.140625" customWidth="1"/>
    <col min="14854" max="14854" width="13" customWidth="1"/>
    <col min="15103" max="15103" width="4.85546875" customWidth="1"/>
    <col min="15104" max="15104" width="21" customWidth="1"/>
    <col min="15105" max="15105" width="29.5703125" customWidth="1"/>
    <col min="15106" max="15106" width="13.7109375" customWidth="1"/>
    <col min="15107" max="15107" width="17.140625" customWidth="1"/>
    <col min="15108" max="15108" width="16.85546875" customWidth="1"/>
    <col min="15109" max="15109" width="16.140625" customWidth="1"/>
    <col min="15110" max="15110" width="13" customWidth="1"/>
    <col min="15359" max="15359" width="4.85546875" customWidth="1"/>
    <col min="15360" max="15360" width="21" customWidth="1"/>
    <col min="15361" max="15361" width="29.5703125" customWidth="1"/>
    <col min="15362" max="15362" width="13.7109375" customWidth="1"/>
    <col min="15363" max="15363" width="17.140625" customWidth="1"/>
    <col min="15364" max="15364" width="16.85546875" customWidth="1"/>
    <col min="15365" max="15365" width="16.140625" customWidth="1"/>
    <col min="15366" max="15366" width="13" customWidth="1"/>
    <col min="15615" max="15615" width="4.85546875" customWidth="1"/>
    <col min="15616" max="15616" width="21" customWidth="1"/>
    <col min="15617" max="15617" width="29.5703125" customWidth="1"/>
    <col min="15618" max="15618" width="13.7109375" customWidth="1"/>
    <col min="15619" max="15619" width="17.140625" customWidth="1"/>
    <col min="15620" max="15620" width="16.85546875" customWidth="1"/>
    <col min="15621" max="15621" width="16.140625" customWidth="1"/>
    <col min="15622" max="15622" width="13" customWidth="1"/>
    <col min="15871" max="15871" width="4.85546875" customWidth="1"/>
    <col min="15872" max="15872" width="21" customWidth="1"/>
    <col min="15873" max="15873" width="29.5703125" customWidth="1"/>
    <col min="15874" max="15874" width="13.7109375" customWidth="1"/>
    <col min="15875" max="15875" width="17.140625" customWidth="1"/>
    <col min="15876" max="15876" width="16.85546875" customWidth="1"/>
    <col min="15877" max="15877" width="16.140625" customWidth="1"/>
    <col min="15878" max="15878" width="13" customWidth="1"/>
    <col min="16127" max="16127" width="4.85546875" customWidth="1"/>
    <col min="16128" max="16128" width="21" customWidth="1"/>
    <col min="16129" max="16129" width="29.5703125" customWidth="1"/>
    <col min="16130" max="16130" width="13.7109375" customWidth="1"/>
    <col min="16131" max="16131" width="17.140625" customWidth="1"/>
    <col min="16132" max="16132" width="16.85546875" customWidth="1"/>
    <col min="16133" max="16133" width="16.140625" customWidth="1"/>
    <col min="16134" max="16134" width="13" customWidth="1"/>
  </cols>
  <sheetData>
    <row r="1" spans="1:10" ht="16.5" customHeight="1" x14ac:dyDescent="0.25">
      <c r="A1" s="45"/>
      <c r="B1" s="45"/>
      <c r="C1" s="53" t="s">
        <v>59</v>
      </c>
      <c r="D1" s="53"/>
      <c r="E1" s="16"/>
      <c r="F1" s="283" t="s">
        <v>62</v>
      </c>
      <c r="G1" s="283"/>
      <c r="H1" s="77"/>
    </row>
    <row r="2" spans="1:10" s="29" customFormat="1" ht="18.75" customHeight="1" x14ac:dyDescent="0.3">
      <c r="A2" s="31"/>
      <c r="B2" s="14"/>
      <c r="C2" s="70"/>
      <c r="D2" s="70"/>
      <c r="E2" s="31"/>
      <c r="F2" s="284" t="s">
        <v>92</v>
      </c>
      <c r="G2" s="284"/>
      <c r="H2" s="31"/>
    </row>
    <row r="3" spans="1:10" s="29" customFormat="1" ht="14.25" customHeight="1" x14ac:dyDescent="0.3">
      <c r="A3" s="71"/>
      <c r="B3" s="72"/>
      <c r="C3" s="12"/>
      <c r="D3" s="12"/>
      <c r="E3" s="60"/>
      <c r="F3" s="285" t="s">
        <v>258</v>
      </c>
      <c r="G3" s="285"/>
      <c r="H3" s="46"/>
    </row>
    <row r="4" spans="1:10" s="1" customFormat="1" ht="14.25" customHeight="1" x14ac:dyDescent="0.25">
      <c r="A4" s="8"/>
      <c r="B4" s="286" t="s">
        <v>17</v>
      </c>
      <c r="C4" s="286"/>
      <c r="D4" s="286"/>
      <c r="E4" s="286"/>
      <c r="F4" s="286"/>
      <c r="G4" s="286"/>
      <c r="H4" s="8"/>
      <c r="I4" s="8"/>
      <c r="J4" s="8"/>
    </row>
    <row r="5" spans="1:10" s="1" customFormat="1" ht="16.5" thickBot="1" x14ac:dyDescent="0.3">
      <c r="A5" s="8"/>
      <c r="B5" s="287" t="s">
        <v>77</v>
      </c>
      <c r="C5" s="287"/>
      <c r="D5" s="287"/>
      <c r="E5" s="287"/>
      <c r="F5" s="287"/>
      <c r="G5" s="287"/>
      <c r="H5" s="8"/>
      <c r="I5" s="8"/>
      <c r="J5" s="8"/>
    </row>
    <row r="6" spans="1:10" s="2" customFormat="1" ht="120" customHeight="1" thickBot="1" x14ac:dyDescent="0.3">
      <c r="A6" s="61" t="s">
        <v>1</v>
      </c>
      <c r="B6" s="61" t="s">
        <v>18</v>
      </c>
      <c r="C6" s="61" t="s">
        <v>19</v>
      </c>
      <c r="D6" s="61" t="s">
        <v>20</v>
      </c>
      <c r="E6" s="61" t="s">
        <v>135</v>
      </c>
      <c r="F6" s="61" t="s">
        <v>21</v>
      </c>
      <c r="G6" s="61" t="s">
        <v>6</v>
      </c>
      <c r="H6" s="6"/>
      <c r="I6" s="6"/>
      <c r="J6" s="6"/>
    </row>
    <row r="7" spans="1:10" s="8" customFormat="1" ht="15.75" x14ac:dyDescent="0.25">
      <c r="A7" s="62">
        <v>1</v>
      </c>
      <c r="B7" s="54" t="s">
        <v>111</v>
      </c>
      <c r="C7" s="55">
        <v>1</v>
      </c>
      <c r="D7" s="55">
        <v>287500</v>
      </c>
      <c r="E7" s="56">
        <f>D7*C7</f>
        <v>287500</v>
      </c>
      <c r="F7" s="54">
        <f>8000*C7</f>
        <v>8000</v>
      </c>
      <c r="G7" s="63">
        <f>E7+F7</f>
        <v>295500</v>
      </c>
      <c r="H7" s="105"/>
    </row>
    <row r="8" spans="1:10" s="8" customFormat="1" ht="15.75" x14ac:dyDescent="0.25">
      <c r="A8" s="211">
        <v>2</v>
      </c>
      <c r="B8" s="54" t="s">
        <v>55</v>
      </c>
      <c r="C8" s="55">
        <v>1</v>
      </c>
      <c r="D8" s="55">
        <v>210000</v>
      </c>
      <c r="E8" s="56">
        <f t="shared" ref="E8:E54" si="0">D8*C8</f>
        <v>210000</v>
      </c>
      <c r="F8" s="54">
        <f t="shared" ref="F8:F54" si="1">8000*C8</f>
        <v>8000</v>
      </c>
      <c r="G8" s="212">
        <f t="shared" ref="G8:G54" si="2">+F8+E8</f>
        <v>218000</v>
      </c>
    </row>
    <row r="9" spans="1:10" s="8" customFormat="1" ht="15.75" x14ac:dyDescent="0.25">
      <c r="A9" s="62">
        <v>3</v>
      </c>
      <c r="B9" s="54" t="s">
        <v>56</v>
      </c>
      <c r="C9" s="55">
        <v>1</v>
      </c>
      <c r="D9" s="55">
        <v>192500</v>
      </c>
      <c r="E9" s="56">
        <f t="shared" si="0"/>
        <v>192500</v>
      </c>
      <c r="F9" s="54">
        <f t="shared" si="1"/>
        <v>8000</v>
      </c>
      <c r="G9" s="63">
        <f t="shared" si="2"/>
        <v>200500</v>
      </c>
    </row>
    <row r="10" spans="1:10" s="8" customFormat="1" ht="31.5" x14ac:dyDescent="0.25">
      <c r="A10" s="62">
        <v>4</v>
      </c>
      <c r="B10" s="160" t="s">
        <v>136</v>
      </c>
      <c r="C10" s="55">
        <v>1</v>
      </c>
      <c r="D10" s="55">
        <v>122000</v>
      </c>
      <c r="E10" s="56">
        <f t="shared" si="0"/>
        <v>122000</v>
      </c>
      <c r="F10" s="54">
        <f t="shared" si="1"/>
        <v>8000</v>
      </c>
      <c r="G10" s="63">
        <f t="shared" si="2"/>
        <v>130000</v>
      </c>
    </row>
    <row r="11" spans="1:10" s="8" customFormat="1" ht="15.75" x14ac:dyDescent="0.25">
      <c r="A11" s="62">
        <v>5</v>
      </c>
      <c r="B11" s="54" t="s">
        <v>137</v>
      </c>
      <c r="C11" s="55">
        <v>1</v>
      </c>
      <c r="D11" s="55">
        <v>172000</v>
      </c>
      <c r="E11" s="56">
        <f t="shared" si="0"/>
        <v>172000</v>
      </c>
      <c r="F11" s="54">
        <f t="shared" si="1"/>
        <v>8000</v>
      </c>
      <c r="G11" s="63">
        <f t="shared" si="2"/>
        <v>180000</v>
      </c>
    </row>
    <row r="12" spans="1:10" s="8" customFormat="1" ht="47.25" x14ac:dyDescent="0.25">
      <c r="A12" s="211">
        <v>6</v>
      </c>
      <c r="B12" s="160" t="s">
        <v>138</v>
      </c>
      <c r="C12" s="55">
        <v>1</v>
      </c>
      <c r="D12" s="55">
        <v>172000</v>
      </c>
      <c r="E12" s="56">
        <f t="shared" si="0"/>
        <v>172000</v>
      </c>
      <c r="F12" s="54">
        <f t="shared" si="1"/>
        <v>8000</v>
      </c>
      <c r="G12" s="63">
        <f>+F12+E12</f>
        <v>180000</v>
      </c>
    </row>
    <row r="13" spans="1:10" s="8" customFormat="1" ht="15.75" x14ac:dyDescent="0.25">
      <c r="A13" s="62">
        <v>7</v>
      </c>
      <c r="B13" s="54" t="s">
        <v>13</v>
      </c>
      <c r="C13" s="55">
        <v>1</v>
      </c>
      <c r="D13" s="55">
        <v>130000</v>
      </c>
      <c r="E13" s="56">
        <f t="shared" si="0"/>
        <v>130000</v>
      </c>
      <c r="F13" s="54">
        <f t="shared" si="1"/>
        <v>8000</v>
      </c>
      <c r="G13" s="63">
        <f t="shared" si="2"/>
        <v>138000</v>
      </c>
    </row>
    <row r="14" spans="1:10" s="8" customFormat="1" ht="15.75" x14ac:dyDescent="0.25">
      <c r="A14" s="62">
        <v>8</v>
      </c>
      <c r="B14" s="54" t="s">
        <v>13</v>
      </c>
      <c r="C14" s="55">
        <v>1</v>
      </c>
      <c r="D14" s="55">
        <v>115000</v>
      </c>
      <c r="E14" s="56">
        <f t="shared" si="0"/>
        <v>115000</v>
      </c>
      <c r="F14" s="54">
        <f t="shared" si="1"/>
        <v>8000</v>
      </c>
      <c r="G14" s="63">
        <f t="shared" si="2"/>
        <v>123000</v>
      </c>
    </row>
    <row r="15" spans="1:10" s="8" customFormat="1" ht="15.75" x14ac:dyDescent="0.25">
      <c r="A15" s="62">
        <v>9</v>
      </c>
      <c r="B15" s="54" t="s">
        <v>13</v>
      </c>
      <c r="C15" s="55">
        <v>0.5</v>
      </c>
      <c r="D15" s="55">
        <v>115000</v>
      </c>
      <c r="E15" s="56">
        <f t="shared" si="0"/>
        <v>57500</v>
      </c>
      <c r="F15" s="54">
        <f t="shared" si="1"/>
        <v>4000</v>
      </c>
      <c r="G15" s="63">
        <f t="shared" si="2"/>
        <v>61500</v>
      </c>
    </row>
    <row r="16" spans="1:10" s="8" customFormat="1" ht="15.75" x14ac:dyDescent="0.25">
      <c r="A16" s="211">
        <v>10</v>
      </c>
      <c r="B16" s="54" t="s">
        <v>13</v>
      </c>
      <c r="C16" s="55">
        <v>0.5</v>
      </c>
      <c r="D16" s="55">
        <v>115000</v>
      </c>
      <c r="E16" s="56">
        <f t="shared" si="0"/>
        <v>57500</v>
      </c>
      <c r="F16" s="54">
        <f t="shared" si="1"/>
        <v>4000</v>
      </c>
      <c r="G16" s="63">
        <f t="shared" si="2"/>
        <v>61500</v>
      </c>
    </row>
    <row r="17" spans="1:12" s="8" customFormat="1" ht="15.75" x14ac:dyDescent="0.25">
      <c r="A17" s="62">
        <v>11</v>
      </c>
      <c r="B17" s="54" t="s">
        <v>13</v>
      </c>
      <c r="C17" s="55">
        <v>0.5</v>
      </c>
      <c r="D17" s="55">
        <v>115000</v>
      </c>
      <c r="E17" s="56">
        <f t="shared" si="0"/>
        <v>57500</v>
      </c>
      <c r="F17" s="54">
        <f t="shared" si="1"/>
        <v>4000</v>
      </c>
      <c r="G17" s="63">
        <f t="shared" si="2"/>
        <v>61500</v>
      </c>
    </row>
    <row r="18" spans="1:12" s="8" customFormat="1" ht="15.75" x14ac:dyDescent="0.25">
      <c r="A18" s="62">
        <v>12</v>
      </c>
      <c r="B18" s="54" t="s">
        <v>139</v>
      </c>
      <c r="C18" s="55">
        <v>1</v>
      </c>
      <c r="D18" s="55">
        <v>100000</v>
      </c>
      <c r="E18" s="56">
        <f t="shared" si="0"/>
        <v>100000</v>
      </c>
      <c r="F18" s="54">
        <f t="shared" si="1"/>
        <v>8000</v>
      </c>
      <c r="G18" s="63">
        <f t="shared" si="2"/>
        <v>108000</v>
      </c>
    </row>
    <row r="19" spans="1:12" s="8" customFormat="1" ht="15.75" x14ac:dyDescent="0.25">
      <c r="A19" s="62">
        <v>13</v>
      </c>
      <c r="B19" s="54" t="s">
        <v>140</v>
      </c>
      <c r="C19" s="55">
        <v>1</v>
      </c>
      <c r="D19" s="55">
        <v>142000</v>
      </c>
      <c r="E19" s="56">
        <f t="shared" si="0"/>
        <v>142000</v>
      </c>
      <c r="F19" s="54">
        <f t="shared" si="1"/>
        <v>8000</v>
      </c>
      <c r="G19" s="63">
        <f t="shared" si="2"/>
        <v>150000</v>
      </c>
    </row>
    <row r="20" spans="1:12" s="8" customFormat="1" ht="15.75" x14ac:dyDescent="0.25">
      <c r="A20" s="211">
        <v>14</v>
      </c>
      <c r="B20" s="160" t="s">
        <v>254</v>
      </c>
      <c r="C20" s="55">
        <v>3</v>
      </c>
      <c r="D20" s="55">
        <v>122000</v>
      </c>
      <c r="E20" s="56">
        <f t="shared" si="0"/>
        <v>366000</v>
      </c>
      <c r="F20" s="54">
        <f t="shared" si="1"/>
        <v>24000</v>
      </c>
      <c r="G20" s="212">
        <f t="shared" si="2"/>
        <v>390000</v>
      </c>
      <c r="L20" s="8" t="s">
        <v>66</v>
      </c>
    </row>
    <row r="21" spans="1:12" s="8" customFormat="1" ht="31.5" x14ac:dyDescent="0.25">
      <c r="A21" s="271">
        <v>15</v>
      </c>
      <c r="B21" s="277" t="s">
        <v>250</v>
      </c>
      <c r="C21" s="278">
        <v>4</v>
      </c>
      <c r="D21" s="278">
        <v>95700</v>
      </c>
      <c r="E21" s="274">
        <f t="shared" si="0"/>
        <v>382800</v>
      </c>
      <c r="F21" s="275">
        <f t="shared" si="1"/>
        <v>32000</v>
      </c>
      <c r="G21" s="279">
        <f t="shared" si="2"/>
        <v>414800</v>
      </c>
    </row>
    <row r="22" spans="1:12" s="8" customFormat="1" ht="15.75" x14ac:dyDescent="0.25">
      <c r="A22" s="211">
        <v>16</v>
      </c>
      <c r="B22" s="54" t="s">
        <v>60</v>
      </c>
      <c r="C22" s="55">
        <v>0.5</v>
      </c>
      <c r="D22" s="55">
        <v>95700</v>
      </c>
      <c r="E22" s="56">
        <f t="shared" si="0"/>
        <v>47850</v>
      </c>
      <c r="F22" s="54">
        <f t="shared" si="1"/>
        <v>4000</v>
      </c>
      <c r="G22" s="212">
        <f t="shared" si="2"/>
        <v>51850</v>
      </c>
    </row>
    <row r="23" spans="1:12" s="8" customFormat="1" ht="15.75" x14ac:dyDescent="0.25">
      <c r="A23" s="211">
        <v>17</v>
      </c>
      <c r="B23" s="54" t="s">
        <v>60</v>
      </c>
      <c r="C23" s="55">
        <v>0.5</v>
      </c>
      <c r="D23" s="55">
        <v>95700</v>
      </c>
      <c r="E23" s="56">
        <f t="shared" si="0"/>
        <v>47850</v>
      </c>
      <c r="F23" s="54">
        <f t="shared" si="1"/>
        <v>4000</v>
      </c>
      <c r="G23" s="212">
        <f t="shared" si="2"/>
        <v>51850</v>
      </c>
    </row>
    <row r="24" spans="1:12" s="8" customFormat="1" ht="15.75" x14ac:dyDescent="0.25">
      <c r="A24" s="211">
        <v>18</v>
      </c>
      <c r="B24" s="54" t="s">
        <v>60</v>
      </c>
      <c r="C24" s="55">
        <v>0.5</v>
      </c>
      <c r="D24" s="55">
        <v>95700</v>
      </c>
      <c r="E24" s="56">
        <f t="shared" si="0"/>
        <v>47850</v>
      </c>
      <c r="F24" s="54">
        <f t="shared" si="1"/>
        <v>4000</v>
      </c>
      <c r="G24" s="212">
        <f t="shared" si="2"/>
        <v>51850</v>
      </c>
    </row>
    <row r="25" spans="1:12" s="8" customFormat="1" ht="15.75" x14ac:dyDescent="0.25">
      <c r="A25" s="211">
        <v>19</v>
      </c>
      <c r="B25" s="54" t="s">
        <v>60</v>
      </c>
      <c r="C25" s="55">
        <v>0.5</v>
      </c>
      <c r="D25" s="55">
        <v>95700</v>
      </c>
      <c r="E25" s="56">
        <f t="shared" si="0"/>
        <v>47850</v>
      </c>
      <c r="F25" s="54">
        <f t="shared" si="1"/>
        <v>4000</v>
      </c>
      <c r="G25" s="212">
        <f t="shared" si="2"/>
        <v>51850</v>
      </c>
    </row>
    <row r="26" spans="1:12" s="8" customFormat="1" ht="15.75" x14ac:dyDescent="0.25">
      <c r="A26" s="211">
        <v>20</v>
      </c>
      <c r="B26" s="54" t="s">
        <v>60</v>
      </c>
      <c r="C26" s="55">
        <v>0.5</v>
      </c>
      <c r="D26" s="55">
        <v>95700</v>
      </c>
      <c r="E26" s="56">
        <f t="shared" si="0"/>
        <v>47850</v>
      </c>
      <c r="F26" s="54">
        <f t="shared" si="1"/>
        <v>4000</v>
      </c>
      <c r="G26" s="212">
        <f t="shared" si="2"/>
        <v>51850</v>
      </c>
    </row>
    <row r="27" spans="1:12" s="8" customFormat="1" ht="15.75" x14ac:dyDescent="0.25">
      <c r="A27" s="211">
        <v>21</v>
      </c>
      <c r="B27" s="54" t="s">
        <v>60</v>
      </c>
      <c r="C27" s="55">
        <v>0.5</v>
      </c>
      <c r="D27" s="55">
        <v>95700</v>
      </c>
      <c r="E27" s="56">
        <f t="shared" si="0"/>
        <v>47850</v>
      </c>
      <c r="F27" s="54">
        <f t="shared" si="1"/>
        <v>4000</v>
      </c>
      <c r="G27" s="212">
        <f t="shared" si="2"/>
        <v>51850</v>
      </c>
    </row>
    <row r="28" spans="1:12" s="8" customFormat="1" ht="15.75" x14ac:dyDescent="0.25">
      <c r="A28" s="211">
        <v>22</v>
      </c>
      <c r="B28" s="54" t="s">
        <v>60</v>
      </c>
      <c r="C28" s="55">
        <v>0.5</v>
      </c>
      <c r="D28" s="55">
        <v>95700</v>
      </c>
      <c r="E28" s="56">
        <f t="shared" si="0"/>
        <v>47850</v>
      </c>
      <c r="F28" s="54">
        <f t="shared" si="1"/>
        <v>4000</v>
      </c>
      <c r="G28" s="212">
        <f t="shared" si="2"/>
        <v>51850</v>
      </c>
    </row>
    <row r="29" spans="1:12" s="8" customFormat="1" ht="15.75" x14ac:dyDescent="0.25">
      <c r="A29" s="211">
        <v>23</v>
      </c>
      <c r="B29" s="54" t="s">
        <v>246</v>
      </c>
      <c r="C29" s="55">
        <v>5</v>
      </c>
      <c r="D29" s="55">
        <v>242000</v>
      </c>
      <c r="E29" s="56">
        <f t="shared" si="0"/>
        <v>1210000</v>
      </c>
      <c r="F29" s="54">
        <f t="shared" si="1"/>
        <v>40000</v>
      </c>
      <c r="G29" s="63">
        <f t="shared" si="2"/>
        <v>1250000</v>
      </c>
    </row>
    <row r="30" spans="1:12" s="8" customFormat="1" ht="15.75" x14ac:dyDescent="0.25">
      <c r="A30" s="62">
        <v>24</v>
      </c>
      <c r="B30" s="54" t="s">
        <v>141</v>
      </c>
      <c r="C30" s="55">
        <v>1</v>
      </c>
      <c r="D30" s="55">
        <v>157000</v>
      </c>
      <c r="E30" s="56">
        <f t="shared" si="0"/>
        <v>157000</v>
      </c>
      <c r="F30" s="54">
        <f t="shared" si="1"/>
        <v>8000</v>
      </c>
      <c r="G30" s="212">
        <f t="shared" si="2"/>
        <v>165000</v>
      </c>
    </row>
    <row r="31" spans="1:12" s="8" customFormat="1" ht="15.75" x14ac:dyDescent="0.25">
      <c r="A31" s="62">
        <v>25</v>
      </c>
      <c r="B31" s="160" t="s">
        <v>203</v>
      </c>
      <c r="C31" s="55">
        <v>1</v>
      </c>
      <c r="D31" s="55">
        <v>220000</v>
      </c>
      <c r="E31" s="56">
        <f t="shared" si="0"/>
        <v>220000</v>
      </c>
      <c r="F31" s="54">
        <f t="shared" si="1"/>
        <v>8000</v>
      </c>
      <c r="G31" s="212">
        <f t="shared" si="2"/>
        <v>228000</v>
      </c>
    </row>
    <row r="32" spans="1:12" s="8" customFormat="1" ht="15.75" x14ac:dyDescent="0.25">
      <c r="A32" s="211">
        <v>26</v>
      </c>
      <c r="B32" s="160" t="s">
        <v>142</v>
      </c>
      <c r="C32" s="55">
        <v>2</v>
      </c>
      <c r="D32" s="55">
        <v>152000</v>
      </c>
      <c r="E32" s="56">
        <f t="shared" si="0"/>
        <v>304000</v>
      </c>
      <c r="F32" s="54">
        <f t="shared" si="1"/>
        <v>16000</v>
      </c>
      <c r="G32" s="212">
        <f t="shared" si="2"/>
        <v>320000</v>
      </c>
    </row>
    <row r="33" spans="1:9" s="8" customFormat="1" ht="15.75" x14ac:dyDescent="0.25">
      <c r="A33" s="62">
        <v>27</v>
      </c>
      <c r="B33" s="160" t="s">
        <v>142</v>
      </c>
      <c r="C33" s="55">
        <v>1</v>
      </c>
      <c r="D33" s="55">
        <v>168000</v>
      </c>
      <c r="E33" s="56">
        <f t="shared" si="0"/>
        <v>168000</v>
      </c>
      <c r="F33" s="54">
        <f t="shared" si="1"/>
        <v>8000</v>
      </c>
      <c r="G33" s="63">
        <f t="shared" si="2"/>
        <v>176000</v>
      </c>
    </row>
    <row r="34" spans="1:9" s="48" customFormat="1" ht="47.25" x14ac:dyDescent="0.25">
      <c r="A34" s="62">
        <v>28</v>
      </c>
      <c r="B34" s="161" t="s">
        <v>178</v>
      </c>
      <c r="C34" s="90">
        <v>0</v>
      </c>
      <c r="D34" s="90">
        <v>0</v>
      </c>
      <c r="E34" s="56">
        <f t="shared" si="0"/>
        <v>0</v>
      </c>
      <c r="F34" s="54">
        <v>0</v>
      </c>
      <c r="G34" s="91">
        <f t="shared" si="2"/>
        <v>0</v>
      </c>
      <c r="I34" s="8"/>
    </row>
    <row r="35" spans="1:9" s="48" customFormat="1" ht="60.6" customHeight="1" x14ac:dyDescent="0.25">
      <c r="A35" s="211">
        <v>29</v>
      </c>
      <c r="B35" s="161" t="s">
        <v>183</v>
      </c>
      <c r="C35" s="90"/>
      <c r="D35" s="90"/>
      <c r="E35" s="56"/>
      <c r="F35" s="54"/>
      <c r="G35" s="91"/>
      <c r="I35" s="8"/>
    </row>
    <row r="36" spans="1:9" s="48" customFormat="1" ht="15.75" x14ac:dyDescent="0.25">
      <c r="A36" s="62">
        <v>30</v>
      </c>
      <c r="B36" s="56" t="s">
        <v>132</v>
      </c>
      <c r="C36" s="90">
        <v>8</v>
      </c>
      <c r="D36" s="90">
        <v>152000</v>
      </c>
      <c r="E36" s="56">
        <f t="shared" si="0"/>
        <v>1216000</v>
      </c>
      <c r="F36" s="54">
        <f t="shared" si="1"/>
        <v>64000</v>
      </c>
      <c r="G36" s="91">
        <f t="shared" si="2"/>
        <v>1280000</v>
      </c>
      <c r="I36" s="8"/>
    </row>
    <row r="37" spans="1:9" s="48" customFormat="1" ht="15.75" x14ac:dyDescent="0.25">
      <c r="A37" s="62">
        <v>31</v>
      </c>
      <c r="B37" s="56" t="s">
        <v>143</v>
      </c>
      <c r="C37" s="90">
        <v>10</v>
      </c>
      <c r="D37" s="90">
        <v>162000</v>
      </c>
      <c r="E37" s="56">
        <f t="shared" si="0"/>
        <v>1620000</v>
      </c>
      <c r="F37" s="54">
        <f t="shared" si="1"/>
        <v>80000</v>
      </c>
      <c r="G37" s="91">
        <f t="shared" si="2"/>
        <v>1700000</v>
      </c>
      <c r="I37" s="8"/>
    </row>
    <row r="38" spans="1:9" s="48" customFormat="1" ht="15.75" x14ac:dyDescent="0.25">
      <c r="A38" s="211">
        <v>32</v>
      </c>
      <c r="B38" s="56" t="s">
        <v>143</v>
      </c>
      <c r="C38" s="90">
        <v>0.75</v>
      </c>
      <c r="D38" s="90">
        <v>130000</v>
      </c>
      <c r="E38" s="56">
        <f t="shared" si="0"/>
        <v>97500</v>
      </c>
      <c r="F38" s="54">
        <v>6000</v>
      </c>
      <c r="G38" s="91">
        <f t="shared" si="2"/>
        <v>103500</v>
      </c>
      <c r="I38" s="8"/>
    </row>
    <row r="39" spans="1:9" s="48" customFormat="1" ht="15.75" x14ac:dyDescent="0.25">
      <c r="A39" s="62">
        <v>33</v>
      </c>
      <c r="B39" s="56" t="s">
        <v>144</v>
      </c>
      <c r="C39" s="90">
        <v>1</v>
      </c>
      <c r="D39" s="90">
        <v>132000</v>
      </c>
      <c r="E39" s="56">
        <f t="shared" si="0"/>
        <v>132000</v>
      </c>
      <c r="F39" s="54">
        <f t="shared" si="1"/>
        <v>8000</v>
      </c>
      <c r="G39" s="91">
        <f t="shared" si="2"/>
        <v>140000</v>
      </c>
      <c r="I39" s="8"/>
    </row>
    <row r="40" spans="1:9" s="48" customFormat="1" ht="15.75" x14ac:dyDescent="0.25">
      <c r="A40" s="62">
        <v>34</v>
      </c>
      <c r="B40" s="56" t="s">
        <v>218</v>
      </c>
      <c r="C40" s="90">
        <v>1</v>
      </c>
      <c r="D40" s="90">
        <v>145000</v>
      </c>
      <c r="E40" s="56">
        <f t="shared" si="0"/>
        <v>145000</v>
      </c>
      <c r="F40" s="54">
        <f t="shared" si="1"/>
        <v>8000</v>
      </c>
      <c r="G40" s="91">
        <f t="shared" si="2"/>
        <v>153000</v>
      </c>
      <c r="I40" s="8"/>
    </row>
    <row r="41" spans="1:9" s="48" customFormat="1" ht="15.75" x14ac:dyDescent="0.25">
      <c r="A41" s="211">
        <v>35</v>
      </c>
      <c r="B41" s="56" t="s">
        <v>60</v>
      </c>
      <c r="C41" s="90">
        <v>10</v>
      </c>
      <c r="D41" s="90">
        <v>145000</v>
      </c>
      <c r="E41" s="56">
        <f t="shared" si="0"/>
        <v>1450000</v>
      </c>
      <c r="F41" s="54">
        <f t="shared" si="1"/>
        <v>80000</v>
      </c>
      <c r="G41" s="270">
        <f t="shared" si="2"/>
        <v>1530000</v>
      </c>
      <c r="I41" s="8"/>
    </row>
    <row r="42" spans="1:9" s="48" customFormat="1" ht="15.75" x14ac:dyDescent="0.25">
      <c r="A42" s="62">
        <v>36</v>
      </c>
      <c r="B42" s="173" t="s">
        <v>60</v>
      </c>
      <c r="C42" s="174">
        <v>0.25</v>
      </c>
      <c r="D42" s="174">
        <v>135000</v>
      </c>
      <c r="E42" s="173">
        <f t="shared" si="0"/>
        <v>33750</v>
      </c>
      <c r="F42" s="175">
        <f t="shared" si="1"/>
        <v>2000</v>
      </c>
      <c r="G42" s="176">
        <f t="shared" si="2"/>
        <v>35750</v>
      </c>
      <c r="I42" s="8"/>
    </row>
    <row r="43" spans="1:9" s="48" customFormat="1" ht="15.75" x14ac:dyDescent="0.25">
      <c r="A43" s="62">
        <v>37</v>
      </c>
      <c r="B43" s="173" t="s">
        <v>60</v>
      </c>
      <c r="C43" s="174">
        <v>0.75</v>
      </c>
      <c r="D43" s="174">
        <v>135000</v>
      </c>
      <c r="E43" s="173">
        <f t="shared" si="0"/>
        <v>101250</v>
      </c>
      <c r="F43" s="175">
        <f t="shared" si="1"/>
        <v>6000</v>
      </c>
      <c r="G43" s="176">
        <f t="shared" si="2"/>
        <v>107250</v>
      </c>
      <c r="I43" s="8"/>
    </row>
    <row r="44" spans="1:9" s="48" customFormat="1" ht="31.5" x14ac:dyDescent="0.25">
      <c r="A44" s="211">
        <v>38</v>
      </c>
      <c r="B44" s="178" t="s">
        <v>177</v>
      </c>
      <c r="C44" s="174">
        <v>0</v>
      </c>
      <c r="D44" s="174">
        <v>0</v>
      </c>
      <c r="E44" s="173">
        <f t="shared" si="0"/>
        <v>0</v>
      </c>
      <c r="F44" s="175">
        <v>0</v>
      </c>
      <c r="G44" s="176">
        <f t="shared" si="2"/>
        <v>0</v>
      </c>
      <c r="I44" s="8"/>
    </row>
    <row r="45" spans="1:9" s="177" customFormat="1" ht="15.75" x14ac:dyDescent="0.25">
      <c r="A45" s="62">
        <v>39</v>
      </c>
      <c r="B45" s="173" t="s">
        <v>22</v>
      </c>
      <c r="C45" s="174">
        <v>3</v>
      </c>
      <c r="D45" s="174">
        <v>112000</v>
      </c>
      <c r="E45" s="173">
        <f t="shared" si="0"/>
        <v>336000</v>
      </c>
      <c r="F45" s="175">
        <f t="shared" si="1"/>
        <v>24000</v>
      </c>
      <c r="G45" s="176">
        <f t="shared" si="2"/>
        <v>360000</v>
      </c>
      <c r="I45" s="8"/>
    </row>
    <row r="46" spans="1:9" s="177" customFormat="1" ht="15.75" x14ac:dyDescent="0.25">
      <c r="A46" s="62">
        <v>40</v>
      </c>
      <c r="B46" s="173" t="s">
        <v>171</v>
      </c>
      <c r="C46" s="174">
        <v>0.5</v>
      </c>
      <c r="D46" s="174">
        <v>95700</v>
      </c>
      <c r="E46" s="173">
        <f t="shared" si="0"/>
        <v>47850</v>
      </c>
      <c r="F46" s="175">
        <f t="shared" si="1"/>
        <v>4000</v>
      </c>
      <c r="G46" s="176">
        <f t="shared" si="2"/>
        <v>51850</v>
      </c>
      <c r="I46" s="8"/>
    </row>
    <row r="47" spans="1:9" s="177" customFormat="1" ht="15.75" x14ac:dyDescent="0.25">
      <c r="A47" s="211">
        <v>41</v>
      </c>
      <c r="B47" s="173" t="s">
        <v>171</v>
      </c>
      <c r="C47" s="174">
        <v>0.5</v>
      </c>
      <c r="D47" s="174">
        <v>104000</v>
      </c>
      <c r="E47" s="173">
        <f t="shared" si="0"/>
        <v>52000</v>
      </c>
      <c r="F47" s="175">
        <f t="shared" si="1"/>
        <v>4000</v>
      </c>
      <c r="G47" s="176">
        <f t="shared" si="2"/>
        <v>56000</v>
      </c>
      <c r="I47" s="8"/>
    </row>
    <row r="48" spans="1:9" s="232" customFormat="1" ht="15.75" x14ac:dyDescent="0.25">
      <c r="A48" s="62">
        <v>42</v>
      </c>
      <c r="B48" s="173" t="s">
        <v>171</v>
      </c>
      <c r="C48" s="174">
        <v>1</v>
      </c>
      <c r="D48" s="174">
        <v>95700</v>
      </c>
      <c r="E48" s="173">
        <f t="shared" si="0"/>
        <v>95700</v>
      </c>
      <c r="F48" s="175">
        <f t="shared" si="1"/>
        <v>8000</v>
      </c>
      <c r="G48" s="176">
        <f t="shared" si="2"/>
        <v>103700</v>
      </c>
      <c r="I48" s="8"/>
    </row>
    <row r="49" spans="1:9" s="177" customFormat="1" ht="15.75" x14ac:dyDescent="0.25">
      <c r="A49" s="62">
        <v>43</v>
      </c>
      <c r="B49" s="173" t="s">
        <v>171</v>
      </c>
      <c r="C49" s="174">
        <v>0.5</v>
      </c>
      <c r="D49" s="174">
        <v>95700</v>
      </c>
      <c r="E49" s="173">
        <f t="shared" si="0"/>
        <v>47850</v>
      </c>
      <c r="F49" s="175">
        <f t="shared" si="1"/>
        <v>4000</v>
      </c>
      <c r="G49" s="176">
        <f t="shared" si="2"/>
        <v>51850</v>
      </c>
      <c r="I49" s="8"/>
    </row>
    <row r="50" spans="1:9" s="177" customFormat="1" ht="15.75" x14ac:dyDescent="0.25">
      <c r="A50" s="211">
        <v>44</v>
      </c>
      <c r="B50" s="173" t="s">
        <v>171</v>
      </c>
      <c r="C50" s="174">
        <v>0.5</v>
      </c>
      <c r="D50" s="174">
        <v>95700</v>
      </c>
      <c r="E50" s="173">
        <f t="shared" si="0"/>
        <v>47850</v>
      </c>
      <c r="F50" s="175">
        <f t="shared" si="1"/>
        <v>4000</v>
      </c>
      <c r="G50" s="176">
        <f t="shared" si="2"/>
        <v>51850</v>
      </c>
      <c r="I50" s="8"/>
    </row>
    <row r="51" spans="1:9" s="177" customFormat="1" ht="15.75" x14ac:dyDescent="0.25">
      <c r="A51" s="62">
        <v>45</v>
      </c>
      <c r="B51" s="173" t="s">
        <v>29</v>
      </c>
      <c r="C51" s="174">
        <v>4</v>
      </c>
      <c r="D51" s="174">
        <v>95700</v>
      </c>
      <c r="E51" s="173">
        <f t="shared" si="0"/>
        <v>382800</v>
      </c>
      <c r="F51" s="175">
        <f t="shared" si="1"/>
        <v>32000</v>
      </c>
      <c r="G51" s="176">
        <f t="shared" si="2"/>
        <v>414800</v>
      </c>
      <c r="I51" s="8"/>
    </row>
    <row r="52" spans="1:9" s="177" customFormat="1" ht="31.5" x14ac:dyDescent="0.25">
      <c r="A52" s="271">
        <v>46</v>
      </c>
      <c r="B52" s="272" t="s">
        <v>257</v>
      </c>
      <c r="C52" s="273">
        <v>0</v>
      </c>
      <c r="D52" s="273"/>
      <c r="E52" s="274">
        <f t="shared" si="0"/>
        <v>0</v>
      </c>
      <c r="F52" s="275">
        <f t="shared" si="1"/>
        <v>0</v>
      </c>
      <c r="G52" s="276">
        <f t="shared" si="2"/>
        <v>0</v>
      </c>
      <c r="I52" s="8"/>
    </row>
    <row r="53" spans="1:9" s="48" customFormat="1" ht="31.5" x14ac:dyDescent="0.25">
      <c r="A53" s="211">
        <v>47</v>
      </c>
      <c r="B53" s="178" t="s">
        <v>145</v>
      </c>
      <c r="C53" s="174">
        <v>0</v>
      </c>
      <c r="D53" s="174"/>
      <c r="E53" s="173">
        <f t="shared" si="0"/>
        <v>0</v>
      </c>
      <c r="F53" s="175">
        <f t="shared" si="1"/>
        <v>0</v>
      </c>
      <c r="G53" s="176">
        <f t="shared" si="2"/>
        <v>0</v>
      </c>
      <c r="I53" s="8"/>
    </row>
    <row r="54" spans="1:9" s="48" customFormat="1" ht="15.75" x14ac:dyDescent="0.25">
      <c r="A54" s="62">
        <v>48</v>
      </c>
      <c r="B54" s="178" t="s">
        <v>31</v>
      </c>
      <c r="C54" s="174">
        <v>1</v>
      </c>
      <c r="D54" s="174">
        <v>104000</v>
      </c>
      <c r="E54" s="173">
        <f t="shared" si="0"/>
        <v>104000</v>
      </c>
      <c r="F54" s="175">
        <f t="shared" si="1"/>
        <v>8000</v>
      </c>
      <c r="G54" s="234">
        <f t="shared" si="2"/>
        <v>112000</v>
      </c>
      <c r="I54" s="8"/>
    </row>
    <row r="55" spans="1:9" s="8" customFormat="1" ht="25.5" customHeight="1" thickBot="1" x14ac:dyDescent="0.3">
      <c r="A55" s="288" t="s">
        <v>16</v>
      </c>
      <c r="B55" s="289"/>
      <c r="C55" s="235">
        <f>SUM(C7:C54)</f>
        <v>74.75</v>
      </c>
      <c r="D55" s="236">
        <f>SUM(D7:D54)</f>
        <v>5749100</v>
      </c>
      <c r="E55" s="236">
        <f>SUM(E7:E54)</f>
        <v>10867800</v>
      </c>
      <c r="F55" s="236">
        <f t="shared" ref="F55:G55" si="3">SUM(F7:F54)</f>
        <v>598000</v>
      </c>
      <c r="G55" s="236">
        <f t="shared" si="3"/>
        <v>11465800</v>
      </c>
    </row>
    <row r="56" spans="1:9" s="13" customFormat="1" ht="16.5" customHeight="1" x14ac:dyDescent="0.25">
      <c r="A56" s="282" t="s">
        <v>181</v>
      </c>
      <c r="B56" s="282"/>
      <c r="C56" s="282"/>
      <c r="D56" s="282"/>
      <c r="E56" s="282"/>
      <c r="F56" s="282"/>
      <c r="G56" s="282"/>
    </row>
    <row r="57" spans="1:9" s="14" customFormat="1" ht="15" customHeight="1" x14ac:dyDescent="0.25">
      <c r="A57" s="76"/>
      <c r="B57" s="76" t="s">
        <v>93</v>
      </c>
      <c r="C57" s="15"/>
      <c r="D57" s="15"/>
      <c r="E57" s="15"/>
      <c r="F57" s="15"/>
      <c r="G57" s="15"/>
    </row>
    <row r="58" spans="1:9" s="13" customFormat="1" ht="12" customHeight="1" x14ac:dyDescent="0.25">
      <c r="A58" s="79" t="s">
        <v>23</v>
      </c>
      <c r="B58" s="79"/>
      <c r="C58" s="79"/>
      <c r="D58" s="79"/>
      <c r="E58" s="79"/>
      <c r="F58" s="79"/>
      <c r="G58" s="79"/>
    </row>
    <row r="59" spans="1:9" s="13" customFormat="1" ht="15.75" x14ac:dyDescent="0.25">
      <c r="A59" s="60"/>
      <c r="B59" s="72" t="s">
        <v>94</v>
      </c>
    </row>
    <row r="60" spans="1:9" ht="15.75" x14ac:dyDescent="0.25">
      <c r="A60" s="16"/>
      <c r="B60" s="16"/>
      <c r="C60" s="16"/>
      <c r="D60" s="16"/>
      <c r="E60" s="16"/>
      <c r="F60" s="16"/>
      <c r="G60" s="16"/>
    </row>
    <row r="61" spans="1:9" ht="15.75" x14ac:dyDescent="0.25">
      <c r="A61" s="42"/>
      <c r="B61" s="290"/>
      <c r="C61" s="290"/>
      <c r="D61" s="290"/>
      <c r="E61" s="290"/>
      <c r="F61" s="290"/>
      <c r="G61" s="290"/>
      <c r="H61" s="21"/>
    </row>
    <row r="62" spans="1:9" ht="18" customHeight="1" x14ac:dyDescent="0.25">
      <c r="B62" s="280"/>
      <c r="C62" s="281"/>
      <c r="D62" s="281"/>
      <c r="E62" s="281"/>
      <c r="F62" s="281"/>
      <c r="G62" s="281"/>
    </row>
  </sheetData>
  <mergeCells count="9">
    <mergeCell ref="B62:G62"/>
    <mergeCell ref="A56:G56"/>
    <mergeCell ref="F1:G1"/>
    <mergeCell ref="F2:G2"/>
    <mergeCell ref="F3:G3"/>
    <mergeCell ref="B4:G4"/>
    <mergeCell ref="B5:G5"/>
    <mergeCell ref="A55:B55"/>
    <mergeCell ref="B61:G61"/>
  </mergeCells>
  <pageMargins left="0.63" right="0.34" top="8.3333333333333329E-2" bottom="0.41" header="0.3" footer="0.3"/>
  <pageSetup paperSize="9" scale="8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30"/>
  <sheetViews>
    <sheetView zoomScaleNormal="100" workbookViewId="0">
      <selection activeCell="N12" sqref="N12"/>
    </sheetView>
  </sheetViews>
  <sheetFormatPr defaultColWidth="9.140625" defaultRowHeight="15.75" x14ac:dyDescent="0.25"/>
  <cols>
    <col min="1" max="1" width="7.7109375" style="7" customWidth="1"/>
    <col min="2" max="2" width="43.140625" style="7" customWidth="1"/>
    <col min="3" max="4" width="11" style="7" customWidth="1"/>
    <col min="5" max="5" width="13.5703125" style="7" customWidth="1"/>
    <col min="6" max="6" width="9.28515625" style="7" customWidth="1"/>
    <col min="7" max="7" width="14.5703125" style="7" customWidth="1"/>
    <col min="8" max="16384" width="9.140625" style="7"/>
  </cols>
  <sheetData>
    <row r="1" spans="1:10" customFormat="1" x14ac:dyDescent="0.25">
      <c r="A1" s="303"/>
      <c r="B1" s="303"/>
      <c r="C1" s="318" t="s">
        <v>62</v>
      </c>
      <c r="D1" s="318"/>
      <c r="E1" s="318"/>
      <c r="F1" s="318"/>
      <c r="G1" s="318"/>
    </row>
    <row r="2" spans="1:10" s="29" customFormat="1" ht="18.75" customHeight="1" x14ac:dyDescent="0.3">
      <c r="A2" s="84"/>
      <c r="B2" s="85"/>
      <c r="C2" s="322" t="s">
        <v>95</v>
      </c>
      <c r="D2" s="322"/>
      <c r="E2" s="322"/>
      <c r="F2" s="322"/>
      <c r="G2" s="322"/>
    </row>
    <row r="3" spans="1:10" s="29" customFormat="1" ht="18.75" x14ac:dyDescent="0.3">
      <c r="A3" s="43"/>
      <c r="C3" s="86"/>
      <c r="D3" s="86"/>
      <c r="E3" s="319" t="s">
        <v>249</v>
      </c>
      <c r="F3" s="319"/>
      <c r="G3" s="319"/>
      <c r="H3" s="319"/>
      <c r="I3" s="319"/>
      <c r="J3" s="319"/>
    </row>
    <row r="4" spans="1:10" ht="20.25" x14ac:dyDescent="0.25">
      <c r="A4" s="320" t="s">
        <v>54</v>
      </c>
      <c r="B4" s="320"/>
      <c r="C4" s="320"/>
      <c r="D4" s="320"/>
      <c r="E4" s="320"/>
      <c r="F4" s="320"/>
      <c r="G4" s="320"/>
    </row>
    <row r="5" spans="1:10" x14ac:dyDescent="0.25">
      <c r="A5" s="321" t="s">
        <v>106</v>
      </c>
      <c r="B5" s="321"/>
      <c r="C5" s="321"/>
      <c r="D5" s="321"/>
      <c r="E5" s="321"/>
      <c r="F5" s="321"/>
      <c r="G5" s="321"/>
    </row>
    <row r="6" spans="1:10" ht="16.5" thickBot="1" x14ac:dyDescent="0.3"/>
    <row r="7" spans="1:10" s="6" customFormat="1" ht="142.5" thickBot="1" x14ac:dyDescent="0.3">
      <c r="A7" s="17" t="s">
        <v>1</v>
      </c>
      <c r="B7" s="17" t="s">
        <v>18</v>
      </c>
      <c r="C7" s="17" t="s">
        <v>19</v>
      </c>
      <c r="D7" s="17" t="s">
        <v>20</v>
      </c>
      <c r="E7" s="17" t="s">
        <v>164</v>
      </c>
      <c r="F7" s="17" t="s">
        <v>21</v>
      </c>
      <c r="G7" s="17" t="s">
        <v>6</v>
      </c>
    </row>
    <row r="8" spans="1:10" x14ac:dyDescent="0.25">
      <c r="A8" s="34">
        <v>1</v>
      </c>
      <c r="B8" s="32" t="s">
        <v>44</v>
      </c>
      <c r="C8" s="34">
        <v>1</v>
      </c>
      <c r="D8" s="34">
        <v>127000</v>
      </c>
      <c r="E8" s="34">
        <f>D8*C8</f>
        <v>127000</v>
      </c>
      <c r="F8" s="32">
        <f>8000*C8</f>
        <v>8000</v>
      </c>
      <c r="G8" s="32">
        <f>E8+F8</f>
        <v>135000</v>
      </c>
    </row>
    <row r="9" spans="1:10" ht="31.5" x14ac:dyDescent="0.25">
      <c r="A9" s="34">
        <v>2</v>
      </c>
      <c r="B9" s="39" t="s">
        <v>104</v>
      </c>
      <c r="C9" s="34">
        <v>0.5</v>
      </c>
      <c r="D9" s="34">
        <v>104000</v>
      </c>
      <c r="E9" s="34">
        <f t="shared" ref="E9:E22" si="0">D9*C9</f>
        <v>52000</v>
      </c>
      <c r="F9" s="32">
        <f t="shared" ref="F9:F22" si="1">8000*C9</f>
        <v>4000</v>
      </c>
      <c r="G9" s="32">
        <f t="shared" ref="G9:G22" si="2">E9+F9</f>
        <v>56000</v>
      </c>
    </row>
    <row r="10" spans="1:10" ht="31.5" x14ac:dyDescent="0.25">
      <c r="A10" s="34">
        <v>3</v>
      </c>
      <c r="B10" s="39" t="s">
        <v>104</v>
      </c>
      <c r="C10" s="34">
        <v>0.5</v>
      </c>
      <c r="D10" s="34">
        <v>104000</v>
      </c>
      <c r="E10" s="34">
        <f t="shared" si="0"/>
        <v>52000</v>
      </c>
      <c r="F10" s="32">
        <f t="shared" si="1"/>
        <v>4000</v>
      </c>
      <c r="G10" s="32">
        <f t="shared" si="2"/>
        <v>56000</v>
      </c>
    </row>
    <row r="11" spans="1:10" ht="31.5" x14ac:dyDescent="0.25">
      <c r="A11" s="34">
        <v>4</v>
      </c>
      <c r="B11" s="39" t="s">
        <v>103</v>
      </c>
      <c r="C11" s="34">
        <v>0.5</v>
      </c>
      <c r="D11" s="34">
        <v>104000</v>
      </c>
      <c r="E11" s="34">
        <f t="shared" si="0"/>
        <v>52000</v>
      </c>
      <c r="F11" s="32">
        <f t="shared" si="1"/>
        <v>4000</v>
      </c>
      <c r="G11" s="32">
        <f t="shared" si="2"/>
        <v>56000</v>
      </c>
    </row>
    <row r="12" spans="1:10" ht="31.5" x14ac:dyDescent="0.25">
      <c r="A12" s="34">
        <v>5</v>
      </c>
      <c r="B12" s="39" t="s">
        <v>103</v>
      </c>
      <c r="C12" s="34">
        <v>0.5</v>
      </c>
      <c r="D12" s="34">
        <v>104000</v>
      </c>
      <c r="E12" s="34">
        <f t="shared" si="0"/>
        <v>52000</v>
      </c>
      <c r="F12" s="32">
        <f t="shared" si="1"/>
        <v>4000</v>
      </c>
      <c r="G12" s="32">
        <f t="shared" si="2"/>
        <v>56000</v>
      </c>
    </row>
    <row r="13" spans="1:10" s="181" customFormat="1" ht="31.5" x14ac:dyDescent="0.25">
      <c r="A13" s="34">
        <v>6</v>
      </c>
      <c r="B13" s="180" t="s">
        <v>191</v>
      </c>
      <c r="C13" s="37">
        <v>1</v>
      </c>
      <c r="D13" s="37">
        <v>104000</v>
      </c>
      <c r="E13" s="34">
        <f t="shared" si="0"/>
        <v>104000</v>
      </c>
      <c r="F13" s="58">
        <f t="shared" si="1"/>
        <v>8000</v>
      </c>
      <c r="G13" s="58">
        <f t="shared" si="2"/>
        <v>112000</v>
      </c>
    </row>
    <row r="14" spans="1:10" s="181" customFormat="1" ht="31.5" x14ac:dyDescent="0.25">
      <c r="A14" s="37">
        <v>7</v>
      </c>
      <c r="B14" s="180" t="s">
        <v>210</v>
      </c>
      <c r="C14" s="37">
        <v>1</v>
      </c>
      <c r="D14" s="37">
        <v>104000</v>
      </c>
      <c r="E14" s="37">
        <f t="shared" si="0"/>
        <v>104000</v>
      </c>
      <c r="F14" s="58">
        <f t="shared" si="1"/>
        <v>8000</v>
      </c>
      <c r="G14" s="58">
        <f t="shared" si="2"/>
        <v>112000</v>
      </c>
    </row>
    <row r="15" spans="1:10" ht="47.25" x14ac:dyDescent="0.25">
      <c r="A15" s="34">
        <v>8</v>
      </c>
      <c r="B15" s="39" t="s">
        <v>102</v>
      </c>
      <c r="C15" s="34">
        <v>0.5</v>
      </c>
      <c r="D15" s="34">
        <v>104000</v>
      </c>
      <c r="E15" s="34">
        <f t="shared" si="0"/>
        <v>52000</v>
      </c>
      <c r="F15" s="32">
        <f t="shared" si="1"/>
        <v>4000</v>
      </c>
      <c r="G15" s="32">
        <f t="shared" si="2"/>
        <v>56000</v>
      </c>
    </row>
    <row r="16" spans="1:10" ht="31.5" x14ac:dyDescent="0.25">
      <c r="A16" s="34">
        <v>9</v>
      </c>
      <c r="B16" s="39" t="s">
        <v>101</v>
      </c>
      <c r="C16" s="34">
        <v>0.5</v>
      </c>
      <c r="D16" s="34">
        <v>104000</v>
      </c>
      <c r="E16" s="34">
        <f t="shared" si="0"/>
        <v>52000</v>
      </c>
      <c r="F16" s="32">
        <f t="shared" si="1"/>
        <v>4000</v>
      </c>
      <c r="G16" s="32">
        <f t="shared" si="2"/>
        <v>56000</v>
      </c>
    </row>
    <row r="17" spans="1:7" ht="31.5" x14ac:dyDescent="0.25">
      <c r="A17" s="34">
        <v>10</v>
      </c>
      <c r="B17" s="39" t="s">
        <v>101</v>
      </c>
      <c r="C17" s="34">
        <v>0.5</v>
      </c>
      <c r="D17" s="34">
        <v>104000</v>
      </c>
      <c r="E17" s="34">
        <f t="shared" si="0"/>
        <v>52000</v>
      </c>
      <c r="F17" s="32">
        <f t="shared" si="1"/>
        <v>4000</v>
      </c>
      <c r="G17" s="32">
        <f t="shared" si="2"/>
        <v>56000</v>
      </c>
    </row>
    <row r="18" spans="1:7" x14ac:dyDescent="0.25">
      <c r="A18" s="34">
        <v>11</v>
      </c>
      <c r="B18" s="32" t="s">
        <v>100</v>
      </c>
      <c r="C18" s="34">
        <v>0.5</v>
      </c>
      <c r="D18" s="34">
        <v>104000</v>
      </c>
      <c r="E18" s="34">
        <f t="shared" si="0"/>
        <v>52000</v>
      </c>
      <c r="F18" s="32">
        <f t="shared" si="1"/>
        <v>4000</v>
      </c>
      <c r="G18" s="32">
        <f t="shared" si="2"/>
        <v>56000</v>
      </c>
    </row>
    <row r="19" spans="1:7" x14ac:dyDescent="0.25">
      <c r="A19" s="34">
        <v>12</v>
      </c>
      <c r="B19" s="32" t="s">
        <v>100</v>
      </c>
      <c r="C19" s="34">
        <v>0.5</v>
      </c>
      <c r="D19" s="34">
        <v>104000</v>
      </c>
      <c r="E19" s="34">
        <f t="shared" si="0"/>
        <v>52000</v>
      </c>
      <c r="F19" s="32">
        <f t="shared" si="1"/>
        <v>4000</v>
      </c>
      <c r="G19" s="32">
        <f t="shared" si="2"/>
        <v>56000</v>
      </c>
    </row>
    <row r="20" spans="1:7" x14ac:dyDescent="0.25">
      <c r="A20" s="34">
        <v>13</v>
      </c>
      <c r="B20" s="32" t="s">
        <v>99</v>
      </c>
      <c r="C20" s="34">
        <v>0.5</v>
      </c>
      <c r="D20" s="34">
        <v>104000</v>
      </c>
      <c r="E20" s="34">
        <f t="shared" si="0"/>
        <v>52000</v>
      </c>
      <c r="F20" s="32">
        <f t="shared" si="1"/>
        <v>4000</v>
      </c>
      <c r="G20" s="32">
        <f t="shared" si="2"/>
        <v>56000</v>
      </c>
    </row>
    <row r="21" spans="1:7" x14ac:dyDescent="0.25">
      <c r="A21" s="34">
        <v>14</v>
      </c>
      <c r="B21" s="32" t="s">
        <v>99</v>
      </c>
      <c r="C21" s="34">
        <v>0.5</v>
      </c>
      <c r="D21" s="34">
        <v>104000</v>
      </c>
      <c r="E21" s="34">
        <f t="shared" si="0"/>
        <v>52000</v>
      </c>
      <c r="F21" s="32">
        <f t="shared" si="1"/>
        <v>4000</v>
      </c>
      <c r="G21" s="32">
        <f t="shared" si="2"/>
        <v>56000</v>
      </c>
    </row>
    <row r="22" spans="1:7" ht="16.5" thickBot="1" x14ac:dyDescent="0.3">
      <c r="A22" s="34">
        <v>15</v>
      </c>
      <c r="B22" s="49" t="s">
        <v>15</v>
      </c>
      <c r="C22" s="34">
        <v>1</v>
      </c>
      <c r="D22" s="34">
        <v>104000</v>
      </c>
      <c r="E22" s="34">
        <f t="shared" si="0"/>
        <v>104000</v>
      </c>
      <c r="F22" s="32">
        <f t="shared" si="1"/>
        <v>8000</v>
      </c>
      <c r="G22" s="32">
        <f t="shared" si="2"/>
        <v>112000</v>
      </c>
    </row>
    <row r="23" spans="1:7" s="20" customFormat="1" ht="33" customHeight="1" thickBot="1" x14ac:dyDescent="0.3">
      <c r="A23" s="326" t="s">
        <v>16</v>
      </c>
      <c r="B23" s="327"/>
      <c r="C23" s="92">
        <f>SUM(C8:C22)</f>
        <v>9.5</v>
      </c>
      <c r="D23" s="92">
        <f>SUM(D8:D22)</f>
        <v>1583000</v>
      </c>
      <c r="E23" s="11">
        <f>SUM(E8:E22)</f>
        <v>1011000</v>
      </c>
      <c r="F23" s="11">
        <f>SUM(F8:F22)</f>
        <v>76000</v>
      </c>
      <c r="G23" s="11">
        <f>SUM(G8:G22)</f>
        <v>1087000</v>
      </c>
    </row>
    <row r="24" spans="1:7" s="13" customFormat="1" ht="28.5" customHeight="1" x14ac:dyDescent="0.25">
      <c r="A24" s="282" t="s">
        <v>188</v>
      </c>
      <c r="B24" s="282"/>
      <c r="C24" s="282"/>
      <c r="D24" s="282"/>
      <c r="E24" s="282"/>
      <c r="F24" s="282"/>
      <c r="G24" s="282"/>
    </row>
    <row r="25" spans="1:7" s="14" customFormat="1" x14ac:dyDescent="0.25">
      <c r="A25" s="72"/>
      <c r="B25" s="72" t="s">
        <v>93</v>
      </c>
    </row>
    <row r="26" spans="1:7" s="13" customFormat="1" x14ac:dyDescent="0.25">
      <c r="A26" s="79" t="s">
        <v>23</v>
      </c>
      <c r="B26" s="79"/>
      <c r="C26" s="79"/>
      <c r="D26" s="79"/>
      <c r="E26" s="79"/>
      <c r="F26" s="79"/>
      <c r="G26" s="79"/>
    </row>
    <row r="27" spans="1:7" s="13" customFormat="1" x14ac:dyDescent="0.25">
      <c r="A27" s="60"/>
      <c r="B27" s="72" t="s">
        <v>94</v>
      </c>
    </row>
    <row r="28" spans="1:7" customFormat="1" x14ac:dyDescent="0.25">
      <c r="A28" s="16"/>
      <c r="B28" s="16"/>
      <c r="C28" s="16"/>
      <c r="D28" s="16"/>
      <c r="E28" s="16"/>
      <c r="F28" s="16"/>
      <c r="G28" s="16"/>
    </row>
    <row r="29" spans="1:7" customFormat="1" ht="15" x14ac:dyDescent="0.25"/>
    <row r="30" spans="1:7" customFormat="1" ht="15" x14ac:dyDescent="0.25"/>
  </sheetData>
  <mergeCells count="9">
    <mergeCell ref="H3:J3"/>
    <mergeCell ref="E3:G3"/>
    <mergeCell ref="A24:G24"/>
    <mergeCell ref="C1:G1"/>
    <mergeCell ref="C2:G2"/>
    <mergeCell ref="A1:B1"/>
    <mergeCell ref="A4:G4"/>
    <mergeCell ref="A5:G5"/>
    <mergeCell ref="A23:B23"/>
  </mergeCells>
  <pageMargins left="0.13416666666666666" right="5.7500000000000002E-2" top="0.75" bottom="0.75" header="0.3" footer="0.3"/>
  <pageSetup scale="92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27"/>
  <sheetViews>
    <sheetView zoomScaleNormal="100" workbookViewId="0">
      <selection activeCell="K6" sqref="K6"/>
    </sheetView>
  </sheetViews>
  <sheetFormatPr defaultRowHeight="15" x14ac:dyDescent="0.25"/>
  <cols>
    <col min="1" max="1" width="6.7109375" customWidth="1"/>
    <col min="2" max="2" width="32.7109375" customWidth="1"/>
    <col min="3" max="4" width="11.140625" customWidth="1"/>
    <col min="5" max="6" width="10.42578125" customWidth="1"/>
    <col min="7" max="7" width="9.5703125" customWidth="1"/>
    <col min="8" max="8" width="10.7109375" customWidth="1"/>
    <col min="9" max="9" width="11.140625" customWidth="1"/>
    <col min="11" max="11" width="10.7109375" bestFit="1" customWidth="1"/>
    <col min="244" max="244" width="35.85546875" customWidth="1"/>
    <col min="245" max="245" width="40" customWidth="1"/>
    <col min="246" max="246" width="17" customWidth="1"/>
    <col min="247" max="247" width="19.28515625" customWidth="1"/>
    <col min="248" max="248" width="18.140625" customWidth="1"/>
    <col min="249" max="249" width="19.28515625" customWidth="1"/>
    <col min="250" max="250" width="15.7109375" customWidth="1"/>
    <col min="500" max="500" width="35.85546875" customWidth="1"/>
    <col min="501" max="501" width="40" customWidth="1"/>
    <col min="502" max="502" width="17" customWidth="1"/>
    <col min="503" max="503" width="19.28515625" customWidth="1"/>
    <col min="504" max="504" width="18.140625" customWidth="1"/>
    <col min="505" max="505" width="19.28515625" customWidth="1"/>
    <col min="506" max="506" width="15.7109375" customWidth="1"/>
    <col min="756" max="756" width="35.85546875" customWidth="1"/>
    <col min="757" max="757" width="40" customWidth="1"/>
    <col min="758" max="758" width="17" customWidth="1"/>
    <col min="759" max="759" width="19.28515625" customWidth="1"/>
    <col min="760" max="760" width="18.140625" customWidth="1"/>
    <col min="761" max="761" width="19.28515625" customWidth="1"/>
    <col min="762" max="762" width="15.7109375" customWidth="1"/>
    <col min="1012" max="1012" width="35.85546875" customWidth="1"/>
    <col min="1013" max="1013" width="40" customWidth="1"/>
    <col min="1014" max="1014" width="17" customWidth="1"/>
    <col min="1015" max="1015" width="19.28515625" customWidth="1"/>
    <col min="1016" max="1016" width="18.140625" customWidth="1"/>
    <col min="1017" max="1017" width="19.28515625" customWidth="1"/>
    <col min="1018" max="1018" width="15.7109375" customWidth="1"/>
    <col min="1268" max="1268" width="35.85546875" customWidth="1"/>
    <col min="1269" max="1269" width="40" customWidth="1"/>
    <col min="1270" max="1270" width="17" customWidth="1"/>
    <col min="1271" max="1271" width="19.28515625" customWidth="1"/>
    <col min="1272" max="1272" width="18.140625" customWidth="1"/>
    <col min="1273" max="1273" width="19.28515625" customWidth="1"/>
    <col min="1274" max="1274" width="15.7109375" customWidth="1"/>
    <col min="1524" max="1524" width="35.85546875" customWidth="1"/>
    <col min="1525" max="1525" width="40" customWidth="1"/>
    <col min="1526" max="1526" width="17" customWidth="1"/>
    <col min="1527" max="1527" width="19.28515625" customWidth="1"/>
    <col min="1528" max="1528" width="18.140625" customWidth="1"/>
    <col min="1529" max="1529" width="19.28515625" customWidth="1"/>
    <col min="1530" max="1530" width="15.7109375" customWidth="1"/>
    <col min="1780" max="1780" width="35.85546875" customWidth="1"/>
    <col min="1781" max="1781" width="40" customWidth="1"/>
    <col min="1782" max="1782" width="17" customWidth="1"/>
    <col min="1783" max="1783" width="19.28515625" customWidth="1"/>
    <col min="1784" max="1784" width="18.140625" customWidth="1"/>
    <col min="1785" max="1785" width="19.28515625" customWidth="1"/>
    <col min="1786" max="1786" width="15.7109375" customWidth="1"/>
    <col min="2036" max="2036" width="35.85546875" customWidth="1"/>
    <col min="2037" max="2037" width="40" customWidth="1"/>
    <col min="2038" max="2038" width="17" customWidth="1"/>
    <col min="2039" max="2039" width="19.28515625" customWidth="1"/>
    <col min="2040" max="2040" width="18.140625" customWidth="1"/>
    <col min="2041" max="2041" width="19.28515625" customWidth="1"/>
    <col min="2042" max="2042" width="15.7109375" customWidth="1"/>
    <col min="2292" max="2292" width="35.85546875" customWidth="1"/>
    <col min="2293" max="2293" width="40" customWidth="1"/>
    <col min="2294" max="2294" width="17" customWidth="1"/>
    <col min="2295" max="2295" width="19.28515625" customWidth="1"/>
    <col min="2296" max="2296" width="18.140625" customWidth="1"/>
    <col min="2297" max="2297" width="19.28515625" customWidth="1"/>
    <col min="2298" max="2298" width="15.7109375" customWidth="1"/>
    <col min="2548" max="2548" width="35.85546875" customWidth="1"/>
    <col min="2549" max="2549" width="40" customWidth="1"/>
    <col min="2550" max="2550" width="17" customWidth="1"/>
    <col min="2551" max="2551" width="19.28515625" customWidth="1"/>
    <col min="2552" max="2552" width="18.140625" customWidth="1"/>
    <col min="2553" max="2553" width="19.28515625" customWidth="1"/>
    <col min="2554" max="2554" width="15.7109375" customWidth="1"/>
    <col min="2804" max="2804" width="35.85546875" customWidth="1"/>
    <col min="2805" max="2805" width="40" customWidth="1"/>
    <col min="2806" max="2806" width="17" customWidth="1"/>
    <col min="2807" max="2807" width="19.28515625" customWidth="1"/>
    <col min="2808" max="2808" width="18.140625" customWidth="1"/>
    <col min="2809" max="2809" width="19.28515625" customWidth="1"/>
    <col min="2810" max="2810" width="15.7109375" customWidth="1"/>
    <col min="3060" max="3060" width="35.85546875" customWidth="1"/>
    <col min="3061" max="3061" width="40" customWidth="1"/>
    <col min="3062" max="3062" width="17" customWidth="1"/>
    <col min="3063" max="3063" width="19.28515625" customWidth="1"/>
    <col min="3064" max="3064" width="18.140625" customWidth="1"/>
    <col min="3065" max="3065" width="19.28515625" customWidth="1"/>
    <col min="3066" max="3066" width="15.7109375" customWidth="1"/>
    <col min="3316" max="3316" width="35.85546875" customWidth="1"/>
    <col min="3317" max="3317" width="40" customWidth="1"/>
    <col min="3318" max="3318" width="17" customWidth="1"/>
    <col min="3319" max="3319" width="19.28515625" customWidth="1"/>
    <col min="3320" max="3320" width="18.140625" customWidth="1"/>
    <col min="3321" max="3321" width="19.28515625" customWidth="1"/>
    <col min="3322" max="3322" width="15.7109375" customWidth="1"/>
    <col min="3572" max="3572" width="35.85546875" customWidth="1"/>
    <col min="3573" max="3573" width="40" customWidth="1"/>
    <col min="3574" max="3574" width="17" customWidth="1"/>
    <col min="3575" max="3575" width="19.28515625" customWidth="1"/>
    <col min="3576" max="3576" width="18.140625" customWidth="1"/>
    <col min="3577" max="3577" width="19.28515625" customWidth="1"/>
    <col min="3578" max="3578" width="15.7109375" customWidth="1"/>
    <col min="3828" max="3828" width="35.85546875" customWidth="1"/>
    <col min="3829" max="3829" width="40" customWidth="1"/>
    <col min="3830" max="3830" width="17" customWidth="1"/>
    <col min="3831" max="3831" width="19.28515625" customWidth="1"/>
    <col min="3832" max="3832" width="18.140625" customWidth="1"/>
    <col min="3833" max="3833" width="19.28515625" customWidth="1"/>
    <col min="3834" max="3834" width="15.7109375" customWidth="1"/>
    <col min="4084" max="4084" width="35.85546875" customWidth="1"/>
    <col min="4085" max="4085" width="40" customWidth="1"/>
    <col min="4086" max="4086" width="17" customWidth="1"/>
    <col min="4087" max="4087" width="19.28515625" customWidth="1"/>
    <col min="4088" max="4088" width="18.140625" customWidth="1"/>
    <col min="4089" max="4089" width="19.28515625" customWidth="1"/>
    <col min="4090" max="4090" width="15.7109375" customWidth="1"/>
    <col min="4340" max="4340" width="35.85546875" customWidth="1"/>
    <col min="4341" max="4341" width="40" customWidth="1"/>
    <col min="4342" max="4342" width="17" customWidth="1"/>
    <col min="4343" max="4343" width="19.28515625" customWidth="1"/>
    <col min="4344" max="4344" width="18.140625" customWidth="1"/>
    <col min="4345" max="4345" width="19.28515625" customWidth="1"/>
    <col min="4346" max="4346" width="15.7109375" customWidth="1"/>
    <col min="4596" max="4596" width="35.85546875" customWidth="1"/>
    <col min="4597" max="4597" width="40" customWidth="1"/>
    <col min="4598" max="4598" width="17" customWidth="1"/>
    <col min="4599" max="4599" width="19.28515625" customWidth="1"/>
    <col min="4600" max="4600" width="18.140625" customWidth="1"/>
    <col min="4601" max="4601" width="19.28515625" customWidth="1"/>
    <col min="4602" max="4602" width="15.7109375" customWidth="1"/>
    <col min="4852" max="4852" width="35.85546875" customWidth="1"/>
    <col min="4853" max="4853" width="40" customWidth="1"/>
    <col min="4854" max="4854" width="17" customWidth="1"/>
    <col min="4855" max="4855" width="19.28515625" customWidth="1"/>
    <col min="4856" max="4856" width="18.140625" customWidth="1"/>
    <col min="4857" max="4857" width="19.28515625" customWidth="1"/>
    <col min="4858" max="4858" width="15.7109375" customWidth="1"/>
    <col min="5108" max="5108" width="35.85546875" customWidth="1"/>
    <col min="5109" max="5109" width="40" customWidth="1"/>
    <col min="5110" max="5110" width="17" customWidth="1"/>
    <col min="5111" max="5111" width="19.28515625" customWidth="1"/>
    <col min="5112" max="5112" width="18.140625" customWidth="1"/>
    <col min="5113" max="5113" width="19.28515625" customWidth="1"/>
    <col min="5114" max="5114" width="15.7109375" customWidth="1"/>
    <col min="5364" max="5364" width="35.85546875" customWidth="1"/>
    <col min="5365" max="5365" width="40" customWidth="1"/>
    <col min="5366" max="5366" width="17" customWidth="1"/>
    <col min="5367" max="5367" width="19.28515625" customWidth="1"/>
    <col min="5368" max="5368" width="18.140625" customWidth="1"/>
    <col min="5369" max="5369" width="19.28515625" customWidth="1"/>
    <col min="5370" max="5370" width="15.7109375" customWidth="1"/>
    <col min="5620" max="5620" width="35.85546875" customWidth="1"/>
    <col min="5621" max="5621" width="40" customWidth="1"/>
    <col min="5622" max="5622" width="17" customWidth="1"/>
    <col min="5623" max="5623" width="19.28515625" customWidth="1"/>
    <col min="5624" max="5624" width="18.140625" customWidth="1"/>
    <col min="5625" max="5625" width="19.28515625" customWidth="1"/>
    <col min="5626" max="5626" width="15.7109375" customWidth="1"/>
    <col min="5876" max="5876" width="35.85546875" customWidth="1"/>
    <col min="5877" max="5877" width="40" customWidth="1"/>
    <col min="5878" max="5878" width="17" customWidth="1"/>
    <col min="5879" max="5879" width="19.28515625" customWidth="1"/>
    <col min="5880" max="5880" width="18.140625" customWidth="1"/>
    <col min="5881" max="5881" width="19.28515625" customWidth="1"/>
    <col min="5882" max="5882" width="15.7109375" customWidth="1"/>
    <col min="6132" max="6132" width="35.85546875" customWidth="1"/>
    <col min="6133" max="6133" width="40" customWidth="1"/>
    <col min="6134" max="6134" width="17" customWidth="1"/>
    <col min="6135" max="6135" width="19.28515625" customWidth="1"/>
    <col min="6136" max="6136" width="18.140625" customWidth="1"/>
    <col min="6137" max="6137" width="19.28515625" customWidth="1"/>
    <col min="6138" max="6138" width="15.7109375" customWidth="1"/>
    <col min="6388" max="6388" width="35.85546875" customWidth="1"/>
    <col min="6389" max="6389" width="40" customWidth="1"/>
    <col min="6390" max="6390" width="17" customWidth="1"/>
    <col min="6391" max="6391" width="19.28515625" customWidth="1"/>
    <col min="6392" max="6392" width="18.140625" customWidth="1"/>
    <col min="6393" max="6393" width="19.28515625" customWidth="1"/>
    <col min="6394" max="6394" width="15.7109375" customWidth="1"/>
    <col min="6644" max="6644" width="35.85546875" customWidth="1"/>
    <col min="6645" max="6645" width="40" customWidth="1"/>
    <col min="6646" max="6646" width="17" customWidth="1"/>
    <col min="6647" max="6647" width="19.28515625" customWidth="1"/>
    <col min="6648" max="6648" width="18.140625" customWidth="1"/>
    <col min="6649" max="6649" width="19.28515625" customWidth="1"/>
    <col min="6650" max="6650" width="15.7109375" customWidth="1"/>
    <col min="6900" max="6900" width="35.85546875" customWidth="1"/>
    <col min="6901" max="6901" width="40" customWidth="1"/>
    <col min="6902" max="6902" width="17" customWidth="1"/>
    <col min="6903" max="6903" width="19.28515625" customWidth="1"/>
    <col min="6904" max="6904" width="18.140625" customWidth="1"/>
    <col min="6905" max="6905" width="19.28515625" customWidth="1"/>
    <col min="6906" max="6906" width="15.7109375" customWidth="1"/>
    <col min="7156" max="7156" width="35.85546875" customWidth="1"/>
    <col min="7157" max="7157" width="40" customWidth="1"/>
    <col min="7158" max="7158" width="17" customWidth="1"/>
    <col min="7159" max="7159" width="19.28515625" customWidth="1"/>
    <col min="7160" max="7160" width="18.140625" customWidth="1"/>
    <col min="7161" max="7161" width="19.28515625" customWidth="1"/>
    <col min="7162" max="7162" width="15.7109375" customWidth="1"/>
    <col min="7412" max="7412" width="35.85546875" customWidth="1"/>
    <col min="7413" max="7413" width="40" customWidth="1"/>
    <col min="7414" max="7414" width="17" customWidth="1"/>
    <col min="7415" max="7415" width="19.28515625" customWidth="1"/>
    <col min="7416" max="7416" width="18.140625" customWidth="1"/>
    <col min="7417" max="7417" width="19.28515625" customWidth="1"/>
    <col min="7418" max="7418" width="15.7109375" customWidth="1"/>
    <col min="7668" max="7668" width="35.85546875" customWidth="1"/>
    <col min="7669" max="7669" width="40" customWidth="1"/>
    <col min="7670" max="7670" width="17" customWidth="1"/>
    <col min="7671" max="7671" width="19.28515625" customWidth="1"/>
    <col min="7672" max="7672" width="18.140625" customWidth="1"/>
    <col min="7673" max="7673" width="19.28515625" customWidth="1"/>
    <col min="7674" max="7674" width="15.7109375" customWidth="1"/>
    <col min="7924" max="7924" width="35.85546875" customWidth="1"/>
    <col min="7925" max="7925" width="40" customWidth="1"/>
    <col min="7926" max="7926" width="17" customWidth="1"/>
    <col min="7927" max="7927" width="19.28515625" customWidth="1"/>
    <col min="7928" max="7928" width="18.140625" customWidth="1"/>
    <col min="7929" max="7929" width="19.28515625" customWidth="1"/>
    <col min="7930" max="7930" width="15.7109375" customWidth="1"/>
    <col min="8180" max="8180" width="35.85546875" customWidth="1"/>
    <col min="8181" max="8181" width="40" customWidth="1"/>
    <col min="8182" max="8182" width="17" customWidth="1"/>
    <col min="8183" max="8183" width="19.28515625" customWidth="1"/>
    <col min="8184" max="8184" width="18.140625" customWidth="1"/>
    <col min="8185" max="8185" width="19.28515625" customWidth="1"/>
    <col min="8186" max="8186" width="15.7109375" customWidth="1"/>
    <col min="8436" max="8436" width="35.85546875" customWidth="1"/>
    <col min="8437" max="8437" width="40" customWidth="1"/>
    <col min="8438" max="8438" width="17" customWidth="1"/>
    <col min="8439" max="8439" width="19.28515625" customWidth="1"/>
    <col min="8440" max="8440" width="18.140625" customWidth="1"/>
    <col min="8441" max="8441" width="19.28515625" customWidth="1"/>
    <col min="8442" max="8442" width="15.7109375" customWidth="1"/>
    <col min="8692" max="8692" width="35.85546875" customWidth="1"/>
    <col min="8693" max="8693" width="40" customWidth="1"/>
    <col min="8694" max="8694" width="17" customWidth="1"/>
    <col min="8695" max="8695" width="19.28515625" customWidth="1"/>
    <col min="8696" max="8696" width="18.140625" customWidth="1"/>
    <col min="8697" max="8697" width="19.28515625" customWidth="1"/>
    <col min="8698" max="8698" width="15.7109375" customWidth="1"/>
    <col min="8948" max="8948" width="35.85546875" customWidth="1"/>
    <col min="8949" max="8949" width="40" customWidth="1"/>
    <col min="8950" max="8950" width="17" customWidth="1"/>
    <col min="8951" max="8951" width="19.28515625" customWidth="1"/>
    <col min="8952" max="8952" width="18.140625" customWidth="1"/>
    <col min="8953" max="8953" width="19.28515625" customWidth="1"/>
    <col min="8954" max="8954" width="15.7109375" customWidth="1"/>
    <col min="9204" max="9204" width="35.85546875" customWidth="1"/>
    <col min="9205" max="9205" width="40" customWidth="1"/>
    <col min="9206" max="9206" width="17" customWidth="1"/>
    <col min="9207" max="9207" width="19.28515625" customWidth="1"/>
    <col min="9208" max="9208" width="18.140625" customWidth="1"/>
    <col min="9209" max="9209" width="19.28515625" customWidth="1"/>
    <col min="9210" max="9210" width="15.7109375" customWidth="1"/>
    <col min="9460" max="9460" width="35.85546875" customWidth="1"/>
    <col min="9461" max="9461" width="40" customWidth="1"/>
    <col min="9462" max="9462" width="17" customWidth="1"/>
    <col min="9463" max="9463" width="19.28515625" customWidth="1"/>
    <col min="9464" max="9464" width="18.140625" customWidth="1"/>
    <col min="9465" max="9465" width="19.28515625" customWidth="1"/>
    <col min="9466" max="9466" width="15.7109375" customWidth="1"/>
    <col min="9716" max="9716" width="35.85546875" customWidth="1"/>
    <col min="9717" max="9717" width="40" customWidth="1"/>
    <col min="9718" max="9718" width="17" customWidth="1"/>
    <col min="9719" max="9719" width="19.28515625" customWidth="1"/>
    <col min="9720" max="9720" width="18.140625" customWidth="1"/>
    <col min="9721" max="9721" width="19.28515625" customWidth="1"/>
    <col min="9722" max="9722" width="15.7109375" customWidth="1"/>
    <col min="9972" max="9972" width="35.85546875" customWidth="1"/>
    <col min="9973" max="9973" width="40" customWidth="1"/>
    <col min="9974" max="9974" width="17" customWidth="1"/>
    <col min="9975" max="9975" width="19.28515625" customWidth="1"/>
    <col min="9976" max="9976" width="18.140625" customWidth="1"/>
    <col min="9977" max="9977" width="19.28515625" customWidth="1"/>
    <col min="9978" max="9978" width="15.7109375" customWidth="1"/>
    <col min="10228" max="10228" width="35.85546875" customWidth="1"/>
    <col min="10229" max="10229" width="40" customWidth="1"/>
    <col min="10230" max="10230" width="17" customWidth="1"/>
    <col min="10231" max="10231" width="19.28515625" customWidth="1"/>
    <col min="10232" max="10232" width="18.140625" customWidth="1"/>
    <col min="10233" max="10233" width="19.28515625" customWidth="1"/>
    <col min="10234" max="10234" width="15.7109375" customWidth="1"/>
    <col min="10484" max="10484" width="35.85546875" customWidth="1"/>
    <col min="10485" max="10485" width="40" customWidth="1"/>
    <col min="10486" max="10486" width="17" customWidth="1"/>
    <col min="10487" max="10487" width="19.28515625" customWidth="1"/>
    <col min="10488" max="10488" width="18.140625" customWidth="1"/>
    <col min="10489" max="10489" width="19.28515625" customWidth="1"/>
    <col min="10490" max="10490" width="15.7109375" customWidth="1"/>
    <col min="10740" max="10740" width="35.85546875" customWidth="1"/>
    <col min="10741" max="10741" width="40" customWidth="1"/>
    <col min="10742" max="10742" width="17" customWidth="1"/>
    <col min="10743" max="10743" width="19.28515625" customWidth="1"/>
    <col min="10744" max="10744" width="18.140625" customWidth="1"/>
    <col min="10745" max="10745" width="19.28515625" customWidth="1"/>
    <col min="10746" max="10746" width="15.7109375" customWidth="1"/>
    <col min="10996" max="10996" width="35.85546875" customWidth="1"/>
    <col min="10997" max="10997" width="40" customWidth="1"/>
    <col min="10998" max="10998" width="17" customWidth="1"/>
    <col min="10999" max="10999" width="19.28515625" customWidth="1"/>
    <col min="11000" max="11000" width="18.140625" customWidth="1"/>
    <col min="11001" max="11001" width="19.28515625" customWidth="1"/>
    <col min="11002" max="11002" width="15.7109375" customWidth="1"/>
    <col min="11252" max="11252" width="35.85546875" customWidth="1"/>
    <col min="11253" max="11253" width="40" customWidth="1"/>
    <col min="11254" max="11254" width="17" customWidth="1"/>
    <col min="11255" max="11255" width="19.28515625" customWidth="1"/>
    <col min="11256" max="11256" width="18.140625" customWidth="1"/>
    <col min="11257" max="11257" width="19.28515625" customWidth="1"/>
    <col min="11258" max="11258" width="15.7109375" customWidth="1"/>
    <col min="11508" max="11508" width="35.85546875" customWidth="1"/>
    <col min="11509" max="11509" width="40" customWidth="1"/>
    <col min="11510" max="11510" width="17" customWidth="1"/>
    <col min="11511" max="11511" width="19.28515625" customWidth="1"/>
    <col min="11512" max="11512" width="18.140625" customWidth="1"/>
    <col min="11513" max="11513" width="19.28515625" customWidth="1"/>
    <col min="11514" max="11514" width="15.7109375" customWidth="1"/>
    <col min="11764" max="11764" width="35.85546875" customWidth="1"/>
    <col min="11765" max="11765" width="40" customWidth="1"/>
    <col min="11766" max="11766" width="17" customWidth="1"/>
    <col min="11767" max="11767" width="19.28515625" customWidth="1"/>
    <col min="11768" max="11768" width="18.140625" customWidth="1"/>
    <col min="11769" max="11769" width="19.28515625" customWidth="1"/>
    <col min="11770" max="11770" width="15.7109375" customWidth="1"/>
    <col min="12020" max="12020" width="35.85546875" customWidth="1"/>
    <col min="12021" max="12021" width="40" customWidth="1"/>
    <col min="12022" max="12022" width="17" customWidth="1"/>
    <col min="12023" max="12023" width="19.28515625" customWidth="1"/>
    <col min="12024" max="12024" width="18.140625" customWidth="1"/>
    <col min="12025" max="12025" width="19.28515625" customWidth="1"/>
    <col min="12026" max="12026" width="15.7109375" customWidth="1"/>
    <col min="12276" max="12276" width="35.85546875" customWidth="1"/>
    <col min="12277" max="12277" width="40" customWidth="1"/>
    <col min="12278" max="12278" width="17" customWidth="1"/>
    <col min="12279" max="12279" width="19.28515625" customWidth="1"/>
    <col min="12280" max="12280" width="18.140625" customWidth="1"/>
    <col min="12281" max="12281" width="19.28515625" customWidth="1"/>
    <col min="12282" max="12282" width="15.7109375" customWidth="1"/>
    <col min="12532" max="12532" width="35.85546875" customWidth="1"/>
    <col min="12533" max="12533" width="40" customWidth="1"/>
    <col min="12534" max="12534" width="17" customWidth="1"/>
    <col min="12535" max="12535" width="19.28515625" customWidth="1"/>
    <col min="12536" max="12536" width="18.140625" customWidth="1"/>
    <col min="12537" max="12537" width="19.28515625" customWidth="1"/>
    <col min="12538" max="12538" width="15.7109375" customWidth="1"/>
    <col min="12788" max="12788" width="35.85546875" customWidth="1"/>
    <col min="12789" max="12789" width="40" customWidth="1"/>
    <col min="12790" max="12790" width="17" customWidth="1"/>
    <col min="12791" max="12791" width="19.28515625" customWidth="1"/>
    <col min="12792" max="12792" width="18.140625" customWidth="1"/>
    <col min="12793" max="12793" width="19.28515625" customWidth="1"/>
    <col min="12794" max="12794" width="15.7109375" customWidth="1"/>
    <col min="13044" max="13044" width="35.85546875" customWidth="1"/>
    <col min="13045" max="13045" width="40" customWidth="1"/>
    <col min="13046" max="13046" width="17" customWidth="1"/>
    <col min="13047" max="13047" width="19.28515625" customWidth="1"/>
    <col min="13048" max="13048" width="18.140625" customWidth="1"/>
    <col min="13049" max="13049" width="19.28515625" customWidth="1"/>
    <col min="13050" max="13050" width="15.7109375" customWidth="1"/>
    <col min="13300" max="13300" width="35.85546875" customWidth="1"/>
    <col min="13301" max="13301" width="40" customWidth="1"/>
    <col min="13302" max="13302" width="17" customWidth="1"/>
    <col min="13303" max="13303" width="19.28515625" customWidth="1"/>
    <col min="13304" max="13304" width="18.140625" customWidth="1"/>
    <col min="13305" max="13305" width="19.28515625" customWidth="1"/>
    <col min="13306" max="13306" width="15.7109375" customWidth="1"/>
    <col min="13556" max="13556" width="35.85546875" customWidth="1"/>
    <col min="13557" max="13557" width="40" customWidth="1"/>
    <col min="13558" max="13558" width="17" customWidth="1"/>
    <col min="13559" max="13559" width="19.28515625" customWidth="1"/>
    <col min="13560" max="13560" width="18.140625" customWidth="1"/>
    <col min="13561" max="13561" width="19.28515625" customWidth="1"/>
    <col min="13562" max="13562" width="15.7109375" customWidth="1"/>
    <col min="13812" max="13812" width="35.85546875" customWidth="1"/>
    <col min="13813" max="13813" width="40" customWidth="1"/>
    <col min="13814" max="13814" width="17" customWidth="1"/>
    <col min="13815" max="13815" width="19.28515625" customWidth="1"/>
    <col min="13816" max="13816" width="18.140625" customWidth="1"/>
    <col min="13817" max="13817" width="19.28515625" customWidth="1"/>
    <col min="13818" max="13818" width="15.7109375" customWidth="1"/>
    <col min="14068" max="14068" width="35.85546875" customWidth="1"/>
    <col min="14069" max="14069" width="40" customWidth="1"/>
    <col min="14070" max="14070" width="17" customWidth="1"/>
    <col min="14071" max="14071" width="19.28515625" customWidth="1"/>
    <col min="14072" max="14072" width="18.140625" customWidth="1"/>
    <col min="14073" max="14073" width="19.28515625" customWidth="1"/>
    <col min="14074" max="14074" width="15.7109375" customWidth="1"/>
    <col min="14324" max="14324" width="35.85546875" customWidth="1"/>
    <col min="14325" max="14325" width="40" customWidth="1"/>
    <col min="14326" max="14326" width="17" customWidth="1"/>
    <col min="14327" max="14327" width="19.28515625" customWidth="1"/>
    <col min="14328" max="14328" width="18.140625" customWidth="1"/>
    <col min="14329" max="14329" width="19.28515625" customWidth="1"/>
    <col min="14330" max="14330" width="15.7109375" customWidth="1"/>
    <col min="14580" max="14580" width="35.85546875" customWidth="1"/>
    <col min="14581" max="14581" width="40" customWidth="1"/>
    <col min="14582" max="14582" width="17" customWidth="1"/>
    <col min="14583" max="14583" width="19.28515625" customWidth="1"/>
    <col min="14584" max="14584" width="18.140625" customWidth="1"/>
    <col min="14585" max="14585" width="19.28515625" customWidth="1"/>
    <col min="14586" max="14586" width="15.7109375" customWidth="1"/>
    <col min="14836" max="14836" width="35.85546875" customWidth="1"/>
    <col min="14837" max="14837" width="40" customWidth="1"/>
    <col min="14838" max="14838" width="17" customWidth="1"/>
    <col min="14839" max="14839" width="19.28515625" customWidth="1"/>
    <col min="14840" max="14840" width="18.140625" customWidth="1"/>
    <col min="14841" max="14841" width="19.28515625" customWidth="1"/>
    <col min="14842" max="14842" width="15.7109375" customWidth="1"/>
    <col min="15092" max="15092" width="35.85546875" customWidth="1"/>
    <col min="15093" max="15093" width="40" customWidth="1"/>
    <col min="15094" max="15094" width="17" customWidth="1"/>
    <col min="15095" max="15095" width="19.28515625" customWidth="1"/>
    <col min="15096" max="15096" width="18.140625" customWidth="1"/>
    <col min="15097" max="15097" width="19.28515625" customWidth="1"/>
    <col min="15098" max="15098" width="15.7109375" customWidth="1"/>
    <col min="15348" max="15348" width="35.85546875" customWidth="1"/>
    <col min="15349" max="15349" width="40" customWidth="1"/>
    <col min="15350" max="15350" width="17" customWidth="1"/>
    <col min="15351" max="15351" width="19.28515625" customWidth="1"/>
    <col min="15352" max="15352" width="18.140625" customWidth="1"/>
    <col min="15353" max="15353" width="19.28515625" customWidth="1"/>
    <col min="15354" max="15354" width="15.7109375" customWidth="1"/>
    <col min="15604" max="15604" width="35.85546875" customWidth="1"/>
    <col min="15605" max="15605" width="40" customWidth="1"/>
    <col min="15606" max="15606" width="17" customWidth="1"/>
    <col min="15607" max="15607" width="19.28515625" customWidth="1"/>
    <col min="15608" max="15608" width="18.140625" customWidth="1"/>
    <col min="15609" max="15609" width="19.28515625" customWidth="1"/>
    <col min="15610" max="15610" width="15.7109375" customWidth="1"/>
    <col min="15860" max="15860" width="35.85546875" customWidth="1"/>
    <col min="15861" max="15861" width="40" customWidth="1"/>
    <col min="15862" max="15862" width="17" customWidth="1"/>
    <col min="15863" max="15863" width="19.28515625" customWidth="1"/>
    <col min="15864" max="15864" width="18.140625" customWidth="1"/>
    <col min="15865" max="15865" width="19.28515625" customWidth="1"/>
    <col min="15866" max="15866" width="15.7109375" customWidth="1"/>
    <col min="16116" max="16116" width="35.85546875" customWidth="1"/>
    <col min="16117" max="16117" width="40" customWidth="1"/>
    <col min="16118" max="16118" width="17" customWidth="1"/>
    <col min="16119" max="16119" width="19.28515625" customWidth="1"/>
    <col min="16120" max="16120" width="18.140625" customWidth="1"/>
    <col min="16121" max="16121" width="19.28515625" customWidth="1"/>
    <col min="16122" max="16122" width="15.7109375" customWidth="1"/>
  </cols>
  <sheetData>
    <row r="1" spans="1:9" x14ac:dyDescent="0.25">
      <c r="G1" s="329" t="s">
        <v>62</v>
      </c>
      <c r="H1" s="329"/>
      <c r="I1" s="329"/>
    </row>
    <row r="2" spans="1:9" x14ac:dyDescent="0.25">
      <c r="G2" s="329" t="s">
        <v>95</v>
      </c>
      <c r="H2" s="329"/>
      <c r="I2" s="329"/>
    </row>
    <row r="3" spans="1:9" x14ac:dyDescent="0.25">
      <c r="G3" s="319" t="s">
        <v>249</v>
      </c>
      <c r="H3" s="319"/>
      <c r="I3" s="319"/>
    </row>
    <row r="4" spans="1:9" ht="18" x14ac:dyDescent="0.25">
      <c r="A4" s="305" t="s">
        <v>0</v>
      </c>
      <c r="B4" s="305"/>
      <c r="C4" s="305"/>
      <c r="D4" s="305"/>
      <c r="E4" s="305"/>
      <c r="F4" s="305"/>
      <c r="G4" s="305"/>
      <c r="H4" s="305"/>
      <c r="I4" s="305"/>
    </row>
    <row r="5" spans="1:9" ht="16.5" thickBot="1" x14ac:dyDescent="0.3">
      <c r="A5" s="328" t="s">
        <v>58</v>
      </c>
      <c r="B5" s="328"/>
      <c r="C5" s="328"/>
      <c r="D5" s="328"/>
      <c r="E5" s="328"/>
      <c r="F5" s="328"/>
      <c r="G5" s="328"/>
      <c r="H5" s="328"/>
      <c r="I5" s="328"/>
    </row>
    <row r="6" spans="1:9" ht="126.75" thickBot="1" x14ac:dyDescent="0.3">
      <c r="A6" s="35" t="s">
        <v>1</v>
      </c>
      <c r="B6" s="17" t="s">
        <v>2</v>
      </c>
      <c r="C6" s="17" t="s">
        <v>3</v>
      </c>
      <c r="D6" s="17" t="s">
        <v>4</v>
      </c>
      <c r="E6" s="17" t="s">
        <v>88</v>
      </c>
      <c r="F6" s="17" t="s">
        <v>114</v>
      </c>
      <c r="G6" s="17" t="s">
        <v>110</v>
      </c>
      <c r="H6" s="17" t="s">
        <v>5</v>
      </c>
      <c r="I6" s="17" t="s">
        <v>6</v>
      </c>
    </row>
    <row r="7" spans="1:9" ht="19.5" customHeight="1" x14ac:dyDescent="0.25">
      <c r="A7" s="34">
        <v>1</v>
      </c>
      <c r="B7" s="32" t="s">
        <v>7</v>
      </c>
      <c r="C7" s="34">
        <v>1</v>
      </c>
      <c r="D7" s="38">
        <v>135000</v>
      </c>
      <c r="E7" s="38"/>
      <c r="F7" s="38"/>
      <c r="G7" s="38"/>
      <c r="H7" s="38">
        <v>8000</v>
      </c>
      <c r="I7" s="87">
        <f t="shared" ref="I7:I14" si="0">+H7+D7</f>
        <v>143000</v>
      </c>
    </row>
    <row r="8" spans="1:9" ht="19.5" customHeight="1" x14ac:dyDescent="0.25">
      <c r="A8" s="34">
        <v>2</v>
      </c>
      <c r="B8" s="32" t="s">
        <v>8</v>
      </c>
      <c r="C8" s="34">
        <v>1</v>
      </c>
      <c r="D8" s="38">
        <v>104000</v>
      </c>
      <c r="E8" s="38"/>
      <c r="F8" s="38"/>
      <c r="G8" s="38"/>
      <c r="H8" s="38">
        <v>8000</v>
      </c>
      <c r="I8" s="87">
        <f t="shared" si="0"/>
        <v>112000</v>
      </c>
    </row>
    <row r="9" spans="1:9" ht="19.5" customHeight="1" x14ac:dyDescent="0.25">
      <c r="A9" s="34">
        <v>3</v>
      </c>
      <c r="B9" s="39" t="s">
        <v>9</v>
      </c>
      <c r="C9" s="34">
        <v>1</v>
      </c>
      <c r="D9" s="88">
        <v>104000</v>
      </c>
      <c r="E9" s="88"/>
      <c r="F9" s="88"/>
      <c r="G9" s="88"/>
      <c r="H9" s="89">
        <v>8000</v>
      </c>
      <c r="I9" s="87">
        <v>103700</v>
      </c>
    </row>
    <row r="10" spans="1:9" ht="19.5" customHeight="1" x14ac:dyDescent="0.25">
      <c r="A10" s="34">
        <v>4</v>
      </c>
      <c r="B10" s="32" t="s">
        <v>10</v>
      </c>
      <c r="C10" s="34">
        <v>1</v>
      </c>
      <c r="D10" s="89">
        <v>95700</v>
      </c>
      <c r="E10" s="89"/>
      <c r="F10" s="89"/>
      <c r="G10" s="89"/>
      <c r="H10" s="89">
        <v>8000</v>
      </c>
      <c r="I10" s="87">
        <f t="shared" si="0"/>
        <v>103700</v>
      </c>
    </row>
    <row r="11" spans="1:9" ht="19.5" customHeight="1" x14ac:dyDescent="0.25">
      <c r="A11" s="34">
        <v>5</v>
      </c>
      <c r="B11" s="32" t="s">
        <v>11</v>
      </c>
      <c r="C11" s="34">
        <v>1</v>
      </c>
      <c r="D11" s="89">
        <v>95700</v>
      </c>
      <c r="E11" s="89"/>
      <c r="F11" s="89"/>
      <c r="G11" s="89"/>
      <c r="H11" s="89">
        <v>8000</v>
      </c>
      <c r="I11" s="87">
        <f t="shared" si="0"/>
        <v>103700</v>
      </c>
    </row>
    <row r="12" spans="1:9" ht="19.5" customHeight="1" x14ac:dyDescent="0.25">
      <c r="A12" s="34">
        <v>6</v>
      </c>
      <c r="B12" s="32" t="s">
        <v>12</v>
      </c>
      <c r="C12" s="34">
        <v>1</v>
      </c>
      <c r="D12" s="89">
        <v>95700</v>
      </c>
      <c r="E12" s="89"/>
      <c r="F12" s="89"/>
      <c r="G12" s="89"/>
      <c r="H12" s="89">
        <v>8000</v>
      </c>
      <c r="I12" s="87">
        <f t="shared" si="0"/>
        <v>103700</v>
      </c>
    </row>
    <row r="13" spans="1:9" ht="19.5" customHeight="1" x14ac:dyDescent="0.25">
      <c r="A13" s="34">
        <v>7</v>
      </c>
      <c r="B13" s="32" t="s">
        <v>12</v>
      </c>
      <c r="C13" s="34">
        <v>1</v>
      </c>
      <c r="D13" s="88">
        <v>104000</v>
      </c>
      <c r="E13" s="88"/>
      <c r="F13" s="88"/>
      <c r="G13" s="88"/>
      <c r="H13" s="89">
        <v>8000</v>
      </c>
      <c r="I13" s="87">
        <f t="shared" si="0"/>
        <v>112000</v>
      </c>
    </row>
    <row r="14" spans="1:9" ht="19.5" customHeight="1" thickBot="1" x14ac:dyDescent="0.3">
      <c r="A14" s="94">
        <v>8</v>
      </c>
      <c r="B14" s="93" t="s">
        <v>15</v>
      </c>
      <c r="C14" s="94">
        <v>1</v>
      </c>
      <c r="D14" s="124">
        <v>95700</v>
      </c>
      <c r="E14" s="124"/>
      <c r="F14" s="124"/>
      <c r="G14" s="124"/>
      <c r="H14" s="124">
        <v>8000</v>
      </c>
      <c r="I14" s="125">
        <f t="shared" si="0"/>
        <v>103700</v>
      </c>
    </row>
    <row r="15" spans="1:9" s="8" customFormat="1" ht="23.25" customHeight="1" thickBot="1" x14ac:dyDescent="0.3">
      <c r="A15" s="111"/>
      <c r="B15" s="112" t="s">
        <v>85</v>
      </c>
      <c r="C15" s="113">
        <f>SUM(C7:C14)</f>
        <v>8</v>
      </c>
      <c r="D15" s="116">
        <f>SUM(D7:D14)</f>
        <v>829800</v>
      </c>
      <c r="E15" s="116"/>
      <c r="F15" s="116"/>
      <c r="G15" s="116"/>
      <c r="H15" s="116">
        <f>SUM(H7:H14)</f>
        <v>64000</v>
      </c>
      <c r="I15" s="116">
        <f>SUM(I7:I14)</f>
        <v>885500</v>
      </c>
    </row>
    <row r="16" spans="1:9" s="8" customFormat="1" ht="22.5" customHeight="1" thickBot="1" x14ac:dyDescent="0.3">
      <c r="A16" s="111">
        <v>7</v>
      </c>
      <c r="B16" s="109" t="s">
        <v>49</v>
      </c>
      <c r="C16" s="126"/>
      <c r="D16" s="116">
        <v>957092</v>
      </c>
      <c r="E16" s="127">
        <v>133</v>
      </c>
      <c r="F16" s="113">
        <v>6835.7</v>
      </c>
      <c r="G16" s="113">
        <v>44100</v>
      </c>
      <c r="H16" s="116">
        <v>64000</v>
      </c>
      <c r="I16" s="116">
        <f>D16+H16+G16</f>
        <v>1065192</v>
      </c>
    </row>
    <row r="17" spans="1:9" s="8" customFormat="1" ht="24" customHeight="1" thickBot="1" x14ac:dyDescent="0.3">
      <c r="A17" s="111"/>
      <c r="B17" s="128" t="s">
        <v>87</v>
      </c>
      <c r="C17" s="114"/>
      <c r="D17" s="116">
        <f>D16+D15</f>
        <v>1786892</v>
      </c>
      <c r="E17" s="116">
        <f t="shared" ref="E17:I17" si="1">E16+E15</f>
        <v>133</v>
      </c>
      <c r="F17" s="116">
        <f t="shared" si="1"/>
        <v>6835.7</v>
      </c>
      <c r="G17" s="116">
        <f t="shared" si="1"/>
        <v>44100</v>
      </c>
      <c r="H17" s="116">
        <f t="shared" si="1"/>
        <v>128000</v>
      </c>
      <c r="I17" s="116">
        <f t="shared" si="1"/>
        <v>1950692</v>
      </c>
    </row>
    <row r="18" spans="1:9" s="13" customFormat="1" ht="23.25" customHeight="1" x14ac:dyDescent="0.25">
      <c r="A18" s="282" t="s">
        <v>185</v>
      </c>
      <c r="B18" s="330"/>
      <c r="C18" s="282"/>
      <c r="D18" s="282"/>
      <c r="E18" s="282"/>
      <c r="F18" s="282"/>
      <c r="G18" s="79"/>
      <c r="H18" s="79"/>
      <c r="I18" s="79"/>
    </row>
    <row r="19" spans="1:9" s="14" customFormat="1" ht="15.75" x14ac:dyDescent="0.25">
      <c r="A19" s="72"/>
      <c r="B19" s="72" t="s">
        <v>93</v>
      </c>
    </row>
    <row r="20" spans="1:9" s="13" customFormat="1" ht="15.75" x14ac:dyDescent="0.25">
      <c r="A20" s="79" t="s">
        <v>23</v>
      </c>
      <c r="B20" s="79"/>
      <c r="C20" s="79"/>
      <c r="D20" s="79"/>
      <c r="E20" s="79"/>
      <c r="F20" s="79"/>
      <c r="G20" s="79"/>
      <c r="H20" s="79"/>
      <c r="I20" s="79"/>
    </row>
    <row r="21" spans="1:9" s="13" customFormat="1" ht="15.75" x14ac:dyDescent="0.25">
      <c r="A21" s="60"/>
      <c r="B21" s="72" t="s">
        <v>94</v>
      </c>
    </row>
    <row r="22" spans="1:9" ht="15.75" x14ac:dyDescent="0.25">
      <c r="A22" s="16"/>
      <c r="B22" s="16"/>
      <c r="C22" s="16"/>
      <c r="D22" s="16"/>
      <c r="E22" s="16"/>
      <c r="F22" s="16"/>
    </row>
    <row r="23" spans="1:9" x14ac:dyDescent="0.25">
      <c r="E23" s="281"/>
      <c r="F23" s="281"/>
      <c r="G23" s="281"/>
      <c r="H23" s="281"/>
      <c r="I23" s="281"/>
    </row>
    <row r="24" spans="1:9" ht="15.75" x14ac:dyDescent="0.25">
      <c r="A24" s="19"/>
      <c r="B24" s="19"/>
      <c r="C24" s="19"/>
      <c r="D24" s="19"/>
      <c r="E24" s="19"/>
      <c r="F24" s="19"/>
      <c r="G24" s="19"/>
    </row>
    <row r="25" spans="1:9" ht="15.75" x14ac:dyDescent="0.25">
      <c r="A25" s="19"/>
      <c r="B25" s="19"/>
      <c r="C25" s="19"/>
      <c r="D25" s="19"/>
      <c r="E25" s="19"/>
      <c r="F25" s="19"/>
      <c r="G25" s="19"/>
    </row>
    <row r="26" spans="1:9" ht="15.75" x14ac:dyDescent="0.25">
      <c r="A26" s="19"/>
      <c r="B26" s="19"/>
      <c r="C26" s="19"/>
      <c r="D26" s="19"/>
      <c r="E26" s="19"/>
      <c r="F26" s="19"/>
      <c r="G26" s="19"/>
    </row>
    <row r="27" spans="1:9" ht="15.75" x14ac:dyDescent="0.25">
      <c r="A27" s="19"/>
      <c r="B27" s="19"/>
      <c r="C27" s="19"/>
      <c r="D27" s="19"/>
      <c r="E27" s="19"/>
      <c r="F27" s="19"/>
      <c r="G27" s="19"/>
    </row>
  </sheetData>
  <mergeCells count="7">
    <mergeCell ref="E23:I23"/>
    <mergeCell ref="A5:I5"/>
    <mergeCell ref="G1:I1"/>
    <mergeCell ref="G2:I2"/>
    <mergeCell ref="G3:I3"/>
    <mergeCell ref="A18:F18"/>
    <mergeCell ref="A4:I4"/>
  </mergeCells>
  <pageMargins left="0.2109375" right="4.6875E-2" top="0.4296875" bottom="0.75" header="0.3" footer="0.3"/>
  <pageSetup scale="75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I52"/>
  <sheetViews>
    <sheetView tabSelected="1" view="pageBreakPreview" zoomScale="60" zoomScaleNormal="100" workbookViewId="0">
      <selection activeCell="Y32" sqref="Y32"/>
    </sheetView>
  </sheetViews>
  <sheetFormatPr defaultRowHeight="15.75" x14ac:dyDescent="0.25"/>
  <cols>
    <col min="1" max="1" width="5.7109375" style="19" customWidth="1"/>
    <col min="2" max="2" width="60.7109375" style="19" customWidth="1"/>
    <col min="3" max="4" width="10.5703125" style="19" customWidth="1"/>
    <col min="5" max="5" width="19.140625" style="19" customWidth="1"/>
    <col min="6" max="6" width="17" style="19" customWidth="1"/>
    <col min="7" max="7" width="23.7109375" style="19" customWidth="1"/>
    <col min="9" max="9" width="9" bestFit="1" customWidth="1"/>
  </cols>
  <sheetData>
    <row r="1" spans="1:7" x14ac:dyDescent="0.25">
      <c r="E1" s="332" t="s">
        <v>62</v>
      </c>
      <c r="F1" s="332"/>
      <c r="G1" s="332"/>
    </row>
    <row r="2" spans="1:7" x14ac:dyDescent="0.25">
      <c r="E2" s="332" t="s">
        <v>92</v>
      </c>
      <c r="F2" s="332"/>
      <c r="G2" s="332"/>
    </row>
    <row r="3" spans="1:7" x14ac:dyDescent="0.25">
      <c r="E3" s="319" t="s">
        <v>258</v>
      </c>
      <c r="F3" s="319"/>
      <c r="G3" s="319"/>
    </row>
    <row r="4" spans="1:7" ht="15" x14ac:dyDescent="0.25">
      <c r="A4" s="333" t="s">
        <v>0</v>
      </c>
      <c r="B4" s="333"/>
      <c r="C4" s="333"/>
      <c r="D4" s="333"/>
      <c r="E4" s="333"/>
      <c r="F4" s="333"/>
      <c r="G4" s="333"/>
    </row>
    <row r="5" spans="1:7" ht="16.5" thickBot="1" x14ac:dyDescent="0.3">
      <c r="A5" s="334" t="s">
        <v>63</v>
      </c>
      <c r="B5" s="334"/>
      <c r="C5" s="334"/>
      <c r="D5" s="334"/>
      <c r="E5" s="334"/>
      <c r="F5" s="334"/>
      <c r="G5" s="334"/>
    </row>
    <row r="6" spans="1:7" ht="111" thickBot="1" x14ac:dyDescent="0.3">
      <c r="A6" s="192" t="s">
        <v>1</v>
      </c>
      <c r="B6" s="192" t="s">
        <v>18</v>
      </c>
      <c r="C6" s="192" t="s">
        <v>19</v>
      </c>
      <c r="D6" s="192" t="s">
        <v>204</v>
      </c>
      <c r="E6" s="192" t="s">
        <v>20</v>
      </c>
      <c r="F6" s="192" t="s">
        <v>5</v>
      </c>
      <c r="G6" s="192" t="s">
        <v>6</v>
      </c>
    </row>
    <row r="7" spans="1:7" ht="18.75" customHeight="1" x14ac:dyDescent="0.25">
      <c r="A7" s="185">
        <v>1</v>
      </c>
      <c r="B7" s="102" t="s">
        <v>24</v>
      </c>
      <c r="C7" s="186">
        <v>1</v>
      </c>
      <c r="D7" s="186">
        <v>140000</v>
      </c>
      <c r="E7" s="187">
        <f>D7*C7</f>
        <v>140000</v>
      </c>
      <c r="F7" s="187">
        <f>C7*8000</f>
        <v>8000</v>
      </c>
      <c r="G7" s="187">
        <f t="shared" ref="G7:G37" si="0">(F7+E7)</f>
        <v>148000</v>
      </c>
    </row>
    <row r="8" spans="1:7" s="188" customFormat="1" ht="18.75" customHeight="1" x14ac:dyDescent="0.25">
      <c r="A8" s="185">
        <v>2</v>
      </c>
      <c r="B8" s="102" t="s">
        <v>193</v>
      </c>
      <c r="C8" s="186">
        <v>1</v>
      </c>
      <c r="D8" s="186">
        <v>104000</v>
      </c>
      <c r="E8" s="187">
        <f t="shared" ref="E8:E37" si="1">D8*C8</f>
        <v>104000</v>
      </c>
      <c r="F8" s="187">
        <f t="shared" ref="F8:F37" si="2">C8*8000</f>
        <v>8000</v>
      </c>
      <c r="G8" s="187">
        <f t="shared" si="0"/>
        <v>112000</v>
      </c>
    </row>
    <row r="9" spans="1:7" ht="18.75" customHeight="1" x14ac:dyDescent="0.25">
      <c r="A9" s="185">
        <v>2</v>
      </c>
      <c r="B9" s="100" t="s">
        <v>25</v>
      </c>
      <c r="C9" s="193">
        <v>1</v>
      </c>
      <c r="D9" s="193">
        <v>95700</v>
      </c>
      <c r="E9" s="187">
        <f t="shared" si="1"/>
        <v>95700</v>
      </c>
      <c r="F9" s="187">
        <f t="shared" si="2"/>
        <v>8000</v>
      </c>
      <c r="G9" s="187">
        <f t="shared" si="0"/>
        <v>103700</v>
      </c>
    </row>
    <row r="10" spans="1:7" ht="18.75" customHeight="1" x14ac:dyDescent="0.25">
      <c r="A10" s="185">
        <v>3</v>
      </c>
      <c r="B10" s="100" t="s">
        <v>11</v>
      </c>
      <c r="C10" s="193">
        <v>1</v>
      </c>
      <c r="D10" s="193">
        <v>95700</v>
      </c>
      <c r="E10" s="187">
        <f t="shared" si="1"/>
        <v>95700</v>
      </c>
      <c r="F10" s="187">
        <f t="shared" si="2"/>
        <v>8000</v>
      </c>
      <c r="G10" s="187">
        <f t="shared" si="0"/>
        <v>103700</v>
      </c>
    </row>
    <row r="11" spans="1:7" ht="18.75" customHeight="1" x14ac:dyDescent="0.25">
      <c r="A11" s="185">
        <v>4</v>
      </c>
      <c r="B11" s="100" t="s">
        <v>109</v>
      </c>
      <c r="C11" s="193">
        <v>1</v>
      </c>
      <c r="D11" s="193">
        <v>95700</v>
      </c>
      <c r="E11" s="187">
        <f t="shared" si="1"/>
        <v>95700</v>
      </c>
      <c r="F11" s="187">
        <f t="shared" si="2"/>
        <v>8000</v>
      </c>
      <c r="G11" s="187">
        <f t="shared" si="0"/>
        <v>103700</v>
      </c>
    </row>
    <row r="12" spans="1:7" ht="18.75" customHeight="1" x14ac:dyDescent="0.25">
      <c r="A12" s="185">
        <v>5</v>
      </c>
      <c r="B12" s="100" t="s">
        <v>212</v>
      </c>
      <c r="C12" s="193">
        <v>1</v>
      </c>
      <c r="D12" s="193">
        <v>95700</v>
      </c>
      <c r="E12" s="187">
        <f t="shared" si="1"/>
        <v>95700</v>
      </c>
      <c r="F12" s="187">
        <f t="shared" si="2"/>
        <v>8000</v>
      </c>
      <c r="G12" s="187">
        <f t="shared" si="0"/>
        <v>103700</v>
      </c>
    </row>
    <row r="13" spans="1:7" s="189" customFormat="1" ht="18.75" customHeight="1" x14ac:dyDescent="0.25">
      <c r="A13" s="185">
        <v>6</v>
      </c>
      <c r="B13" s="100" t="s">
        <v>195</v>
      </c>
      <c r="C13" s="193">
        <v>1</v>
      </c>
      <c r="D13" s="193">
        <v>104000</v>
      </c>
      <c r="E13" s="187">
        <f t="shared" si="1"/>
        <v>104000</v>
      </c>
      <c r="F13" s="187">
        <f t="shared" si="2"/>
        <v>8000</v>
      </c>
      <c r="G13" s="187">
        <f t="shared" si="0"/>
        <v>112000</v>
      </c>
    </row>
    <row r="14" spans="1:7" s="189" customFormat="1" ht="18.75" customHeight="1" x14ac:dyDescent="0.25">
      <c r="A14" s="185">
        <v>7</v>
      </c>
      <c r="B14" s="100" t="s">
        <v>196</v>
      </c>
      <c r="C14" s="193">
        <v>0.75</v>
      </c>
      <c r="D14" s="193">
        <v>104000</v>
      </c>
      <c r="E14" s="187">
        <f t="shared" si="1"/>
        <v>78000</v>
      </c>
      <c r="F14" s="187">
        <f t="shared" si="2"/>
        <v>6000</v>
      </c>
      <c r="G14" s="187">
        <f t="shared" si="0"/>
        <v>84000</v>
      </c>
    </row>
    <row r="15" spans="1:7" ht="18.75" customHeight="1" x14ac:dyDescent="0.25">
      <c r="A15" s="185">
        <v>8</v>
      </c>
      <c r="B15" s="100" t="s">
        <v>213</v>
      </c>
      <c r="C15" s="193">
        <v>1</v>
      </c>
      <c r="D15" s="193">
        <v>104000</v>
      </c>
      <c r="E15" s="187">
        <f t="shared" si="1"/>
        <v>104000</v>
      </c>
      <c r="F15" s="187">
        <f t="shared" si="2"/>
        <v>8000</v>
      </c>
      <c r="G15" s="187">
        <f t="shared" si="0"/>
        <v>112000</v>
      </c>
    </row>
    <row r="16" spans="1:7" s="189" customFormat="1" ht="18.75" customHeight="1" x14ac:dyDescent="0.25">
      <c r="A16" s="185">
        <v>9</v>
      </c>
      <c r="B16" s="100" t="s">
        <v>233</v>
      </c>
      <c r="C16" s="193">
        <v>1</v>
      </c>
      <c r="D16" s="193">
        <v>104000</v>
      </c>
      <c r="E16" s="187">
        <f t="shared" si="1"/>
        <v>104000</v>
      </c>
      <c r="F16" s="187">
        <f t="shared" si="2"/>
        <v>8000</v>
      </c>
      <c r="G16" s="187">
        <f t="shared" si="0"/>
        <v>112000</v>
      </c>
    </row>
    <row r="17" spans="1:7" ht="18.75" customHeight="1" x14ac:dyDescent="0.25">
      <c r="A17" s="185">
        <v>10</v>
      </c>
      <c r="B17" s="267" t="s">
        <v>108</v>
      </c>
      <c r="C17" s="193">
        <v>1</v>
      </c>
      <c r="D17" s="193">
        <v>95700</v>
      </c>
      <c r="E17" s="187">
        <f t="shared" si="1"/>
        <v>95700</v>
      </c>
      <c r="F17" s="187">
        <f t="shared" si="2"/>
        <v>8000</v>
      </c>
      <c r="G17" s="187">
        <f t="shared" si="0"/>
        <v>103700</v>
      </c>
    </row>
    <row r="18" spans="1:7" s="189" customFormat="1" ht="18.75" customHeight="1" x14ac:dyDescent="0.25">
      <c r="A18" s="185">
        <v>11</v>
      </c>
      <c r="B18" s="100" t="s">
        <v>214</v>
      </c>
      <c r="C18" s="193">
        <v>1</v>
      </c>
      <c r="D18" s="193">
        <v>104000</v>
      </c>
      <c r="E18" s="187">
        <f t="shared" si="1"/>
        <v>104000</v>
      </c>
      <c r="F18" s="187">
        <f t="shared" si="2"/>
        <v>8000</v>
      </c>
      <c r="G18" s="187">
        <f t="shared" si="0"/>
        <v>112000</v>
      </c>
    </row>
    <row r="19" spans="1:7" ht="46.15" customHeight="1" x14ac:dyDescent="0.25">
      <c r="A19" s="185">
        <v>12</v>
      </c>
      <c r="B19" s="103" t="s">
        <v>215</v>
      </c>
      <c r="C19" s="193">
        <v>1</v>
      </c>
      <c r="D19" s="193">
        <v>104000</v>
      </c>
      <c r="E19" s="187">
        <f t="shared" si="1"/>
        <v>104000</v>
      </c>
      <c r="F19" s="187">
        <f t="shared" si="2"/>
        <v>8000</v>
      </c>
      <c r="G19" s="187">
        <f t="shared" si="0"/>
        <v>112000</v>
      </c>
    </row>
    <row r="20" spans="1:7" ht="21" customHeight="1" thickBot="1" x14ac:dyDescent="0.3">
      <c r="A20" s="185">
        <v>13</v>
      </c>
      <c r="B20" s="194" t="s">
        <v>107</v>
      </c>
      <c r="C20" s="193">
        <v>1</v>
      </c>
      <c r="D20" s="193">
        <v>95700</v>
      </c>
      <c r="E20" s="187">
        <f t="shared" si="1"/>
        <v>95700</v>
      </c>
      <c r="F20" s="187">
        <f t="shared" si="2"/>
        <v>8000</v>
      </c>
      <c r="G20" s="187">
        <f t="shared" si="0"/>
        <v>103700</v>
      </c>
    </row>
    <row r="21" spans="1:7" ht="21" customHeight="1" thickBot="1" x14ac:dyDescent="0.3">
      <c r="A21" s="185">
        <v>14</v>
      </c>
      <c r="B21" s="195" t="s">
        <v>216</v>
      </c>
      <c r="C21" s="196">
        <v>1</v>
      </c>
      <c r="D21" s="196">
        <v>104000</v>
      </c>
      <c r="E21" s="187">
        <f t="shared" si="1"/>
        <v>104000</v>
      </c>
      <c r="F21" s="187">
        <f t="shared" si="2"/>
        <v>8000</v>
      </c>
      <c r="G21" s="187">
        <f t="shared" si="0"/>
        <v>112000</v>
      </c>
    </row>
    <row r="22" spans="1:7" ht="21" customHeight="1" x14ac:dyDescent="0.25">
      <c r="A22" s="185">
        <v>15</v>
      </c>
      <c r="B22" s="102" t="s">
        <v>217</v>
      </c>
      <c r="C22" s="193">
        <v>1</v>
      </c>
      <c r="D22" s="193">
        <v>104000</v>
      </c>
      <c r="E22" s="187">
        <f t="shared" si="1"/>
        <v>104000</v>
      </c>
      <c r="F22" s="187">
        <f t="shared" si="2"/>
        <v>8000</v>
      </c>
      <c r="G22" s="187">
        <f t="shared" si="0"/>
        <v>112000</v>
      </c>
    </row>
    <row r="23" spans="1:7" ht="21" customHeight="1" x14ac:dyDescent="0.25">
      <c r="A23" s="185">
        <v>16</v>
      </c>
      <c r="B23" s="100" t="s">
        <v>75</v>
      </c>
      <c r="C23" s="193">
        <v>1</v>
      </c>
      <c r="D23" s="193">
        <v>104000</v>
      </c>
      <c r="E23" s="187">
        <f t="shared" si="1"/>
        <v>104000</v>
      </c>
      <c r="F23" s="187">
        <f t="shared" si="2"/>
        <v>8000</v>
      </c>
      <c r="G23" s="187">
        <f t="shared" si="0"/>
        <v>112000</v>
      </c>
    </row>
    <row r="24" spans="1:7" ht="21" customHeight="1" x14ac:dyDescent="0.25">
      <c r="A24" s="185">
        <v>17</v>
      </c>
      <c r="B24" s="100" t="s">
        <v>120</v>
      </c>
      <c r="C24" s="193">
        <v>1</v>
      </c>
      <c r="D24" s="193">
        <v>95700</v>
      </c>
      <c r="E24" s="187">
        <f t="shared" si="1"/>
        <v>95700</v>
      </c>
      <c r="F24" s="187">
        <f t="shared" si="2"/>
        <v>8000</v>
      </c>
      <c r="G24" s="187">
        <f t="shared" si="0"/>
        <v>103700</v>
      </c>
    </row>
    <row r="25" spans="1:7" ht="21" customHeight="1" x14ac:dyDescent="0.25">
      <c r="A25" s="185">
        <v>18</v>
      </c>
      <c r="B25" s="100" t="s">
        <v>121</v>
      </c>
      <c r="C25" s="193">
        <v>0.5</v>
      </c>
      <c r="D25" s="193">
        <v>104000</v>
      </c>
      <c r="E25" s="187">
        <f t="shared" si="1"/>
        <v>52000</v>
      </c>
      <c r="F25" s="187">
        <f t="shared" si="2"/>
        <v>4000</v>
      </c>
      <c r="G25" s="187">
        <f t="shared" si="0"/>
        <v>56000</v>
      </c>
    </row>
    <row r="26" spans="1:7" ht="21" customHeight="1" x14ac:dyDescent="0.25">
      <c r="A26" s="185">
        <v>19</v>
      </c>
      <c r="B26" s="100" t="s">
        <v>124</v>
      </c>
      <c r="C26" s="193">
        <v>1</v>
      </c>
      <c r="D26" s="193">
        <v>104000</v>
      </c>
      <c r="E26" s="187">
        <f t="shared" si="1"/>
        <v>104000</v>
      </c>
      <c r="F26" s="187">
        <f t="shared" si="2"/>
        <v>8000</v>
      </c>
      <c r="G26" s="187">
        <f t="shared" si="0"/>
        <v>112000</v>
      </c>
    </row>
    <row r="27" spans="1:7" ht="21" customHeight="1" x14ac:dyDescent="0.25">
      <c r="A27" s="185">
        <v>20</v>
      </c>
      <c r="B27" s="100" t="s">
        <v>29</v>
      </c>
      <c r="C27" s="193">
        <v>1</v>
      </c>
      <c r="D27" s="193">
        <v>95700</v>
      </c>
      <c r="E27" s="187">
        <f t="shared" si="1"/>
        <v>95700</v>
      </c>
      <c r="F27" s="187">
        <f t="shared" si="2"/>
        <v>8000</v>
      </c>
      <c r="G27" s="187">
        <f t="shared" si="0"/>
        <v>103700</v>
      </c>
    </row>
    <row r="28" spans="1:7" ht="21" customHeight="1" x14ac:dyDescent="0.25">
      <c r="A28" s="185">
        <v>21</v>
      </c>
      <c r="B28" s="100" t="s">
        <v>29</v>
      </c>
      <c r="C28" s="193">
        <v>1</v>
      </c>
      <c r="D28" s="193">
        <v>95700</v>
      </c>
      <c r="E28" s="187">
        <f t="shared" si="1"/>
        <v>95700</v>
      </c>
      <c r="F28" s="187">
        <f t="shared" si="2"/>
        <v>8000</v>
      </c>
      <c r="G28" s="187">
        <f t="shared" si="0"/>
        <v>103700</v>
      </c>
    </row>
    <row r="29" spans="1:7" ht="37.9" customHeight="1" x14ac:dyDescent="0.25">
      <c r="A29" s="185">
        <v>22</v>
      </c>
      <c r="B29" s="268" t="s">
        <v>255</v>
      </c>
      <c r="C29" s="193">
        <v>1</v>
      </c>
      <c r="D29" s="193">
        <v>95700</v>
      </c>
      <c r="E29" s="187">
        <f t="shared" si="1"/>
        <v>95700</v>
      </c>
      <c r="F29" s="187">
        <f t="shared" si="2"/>
        <v>8000</v>
      </c>
      <c r="G29" s="187">
        <f t="shared" si="0"/>
        <v>103700</v>
      </c>
    </row>
    <row r="30" spans="1:7" ht="21" customHeight="1" x14ac:dyDescent="0.25">
      <c r="A30" s="185">
        <v>23</v>
      </c>
      <c r="B30" s="101" t="s">
        <v>22</v>
      </c>
      <c r="C30" s="193">
        <v>1</v>
      </c>
      <c r="D30" s="193">
        <v>95700</v>
      </c>
      <c r="E30" s="187">
        <f t="shared" si="1"/>
        <v>95700</v>
      </c>
      <c r="F30" s="187">
        <f t="shared" si="2"/>
        <v>8000</v>
      </c>
      <c r="G30" s="187">
        <f t="shared" si="0"/>
        <v>103700</v>
      </c>
    </row>
    <row r="31" spans="1:7" ht="21" customHeight="1" x14ac:dyDescent="0.25">
      <c r="A31" s="185">
        <v>24</v>
      </c>
      <c r="B31" s="100" t="s">
        <v>22</v>
      </c>
      <c r="C31" s="193">
        <v>0.75</v>
      </c>
      <c r="D31" s="193">
        <v>104000</v>
      </c>
      <c r="E31" s="187">
        <f t="shared" si="1"/>
        <v>78000</v>
      </c>
      <c r="F31" s="187">
        <f t="shared" si="2"/>
        <v>6000</v>
      </c>
      <c r="G31" s="187">
        <f t="shared" si="0"/>
        <v>84000</v>
      </c>
    </row>
    <row r="32" spans="1:7" ht="21" customHeight="1" x14ac:dyDescent="0.25">
      <c r="A32" s="185">
        <v>25</v>
      </c>
      <c r="B32" s="100" t="s">
        <v>22</v>
      </c>
      <c r="C32" s="193">
        <v>0.75</v>
      </c>
      <c r="D32" s="193">
        <v>95700</v>
      </c>
      <c r="E32" s="187">
        <v>72000</v>
      </c>
      <c r="F32" s="187">
        <f t="shared" si="2"/>
        <v>6000</v>
      </c>
      <c r="G32" s="187">
        <f t="shared" si="0"/>
        <v>78000</v>
      </c>
    </row>
    <row r="33" spans="1:9" ht="21" customHeight="1" x14ac:dyDescent="0.25">
      <c r="A33" s="197">
        <v>26</v>
      </c>
      <c r="B33" s="129" t="s">
        <v>22</v>
      </c>
      <c r="C33" s="198">
        <v>1</v>
      </c>
      <c r="D33" s="198">
        <v>95700</v>
      </c>
      <c r="E33" s="187">
        <f t="shared" si="1"/>
        <v>95700</v>
      </c>
      <c r="F33" s="187">
        <f t="shared" si="2"/>
        <v>8000</v>
      </c>
      <c r="G33" s="187">
        <f t="shared" si="0"/>
        <v>103700</v>
      </c>
    </row>
    <row r="34" spans="1:9" ht="21" customHeight="1" x14ac:dyDescent="0.25">
      <c r="A34" s="169">
        <v>27</v>
      </c>
      <c r="B34" s="100" t="s">
        <v>14</v>
      </c>
      <c r="C34" s="193">
        <v>0.7</v>
      </c>
      <c r="D34" s="193">
        <v>104000</v>
      </c>
      <c r="E34" s="187">
        <f t="shared" si="1"/>
        <v>72800</v>
      </c>
      <c r="F34" s="187">
        <f t="shared" si="2"/>
        <v>5600</v>
      </c>
      <c r="G34" s="187">
        <f t="shared" si="0"/>
        <v>78400</v>
      </c>
    </row>
    <row r="35" spans="1:9" ht="21" customHeight="1" x14ac:dyDescent="0.25">
      <c r="A35" s="169">
        <v>28</v>
      </c>
      <c r="B35" s="100" t="s">
        <v>125</v>
      </c>
      <c r="C35" s="193">
        <v>3</v>
      </c>
      <c r="D35" s="193">
        <v>95700</v>
      </c>
      <c r="E35" s="187">
        <f t="shared" si="1"/>
        <v>287100</v>
      </c>
      <c r="F35" s="187">
        <f t="shared" si="2"/>
        <v>24000</v>
      </c>
      <c r="G35" s="187">
        <f t="shared" si="0"/>
        <v>311100</v>
      </c>
    </row>
    <row r="36" spans="1:9" ht="21" customHeight="1" x14ac:dyDescent="0.25">
      <c r="A36" s="169">
        <v>29</v>
      </c>
      <c r="B36" s="100" t="s">
        <v>202</v>
      </c>
      <c r="C36" s="193">
        <v>0.5</v>
      </c>
      <c r="D36" s="193">
        <v>104000</v>
      </c>
      <c r="E36" s="187">
        <f t="shared" si="1"/>
        <v>52000</v>
      </c>
      <c r="F36" s="187">
        <f t="shared" si="2"/>
        <v>4000</v>
      </c>
      <c r="G36" s="187">
        <f t="shared" si="0"/>
        <v>56000</v>
      </c>
    </row>
    <row r="37" spans="1:9" ht="41.45" customHeight="1" x14ac:dyDescent="0.25">
      <c r="A37" s="98">
        <v>30</v>
      </c>
      <c r="B37" s="224" t="s">
        <v>211</v>
      </c>
      <c r="C37" s="99">
        <v>1</v>
      </c>
      <c r="D37" s="99">
        <v>95700</v>
      </c>
      <c r="E37" s="98">
        <f t="shared" si="1"/>
        <v>95700</v>
      </c>
      <c r="F37" s="225">
        <f t="shared" si="2"/>
        <v>8000</v>
      </c>
      <c r="G37" s="225">
        <f t="shared" si="0"/>
        <v>103700</v>
      </c>
    </row>
    <row r="38" spans="1:9" ht="24" customHeight="1" thickBot="1" x14ac:dyDescent="0.3">
      <c r="A38" s="199"/>
      <c r="B38" s="200" t="s">
        <v>16</v>
      </c>
      <c r="C38" s="200">
        <f>SUM(C7:C37)</f>
        <v>30.95</v>
      </c>
      <c r="D38" s="200">
        <f>SUM(D7:D37)</f>
        <v>3135500</v>
      </c>
      <c r="E38" s="200">
        <f>SUM(E7:E37)</f>
        <v>3116000</v>
      </c>
      <c r="F38" s="200">
        <f>SUM(F7:F37)</f>
        <v>247600</v>
      </c>
      <c r="G38" s="200">
        <f>SUM(G7:G37)</f>
        <v>3363600</v>
      </c>
      <c r="I38" s="190"/>
    </row>
    <row r="39" spans="1:9" s="13" customFormat="1" ht="30.75" customHeight="1" x14ac:dyDescent="0.25">
      <c r="A39" s="331" t="s">
        <v>189</v>
      </c>
      <c r="B39" s="331"/>
      <c r="C39" s="331"/>
      <c r="D39" s="331"/>
      <c r="E39" s="331"/>
      <c r="F39" s="331"/>
      <c r="G39" s="331"/>
    </row>
    <row r="40" spans="1:9" s="14" customFormat="1" x14ac:dyDescent="0.25">
      <c r="A40" s="201"/>
      <c r="B40" s="201" t="s">
        <v>93</v>
      </c>
      <c r="C40" s="202"/>
      <c r="D40" s="202"/>
      <c r="E40" s="202"/>
      <c r="F40" s="202"/>
      <c r="G40" s="202"/>
    </row>
    <row r="41" spans="1:9" s="13" customFormat="1" x14ac:dyDescent="0.25">
      <c r="A41" s="79" t="s">
        <v>23</v>
      </c>
      <c r="B41" s="79"/>
      <c r="C41" s="79"/>
      <c r="D41" s="79"/>
      <c r="E41" s="79"/>
      <c r="F41" s="79"/>
      <c r="G41" s="79"/>
    </row>
    <row r="42" spans="1:9" s="13" customFormat="1" x14ac:dyDescent="0.25">
      <c r="A42" s="60"/>
      <c r="B42" s="201" t="s">
        <v>94</v>
      </c>
    </row>
    <row r="43" spans="1:9" x14ac:dyDescent="0.25">
      <c r="A43" s="16"/>
      <c r="B43" s="16"/>
      <c r="C43" s="16"/>
      <c r="D43" s="16"/>
      <c r="E43" s="16"/>
      <c r="F43" s="16"/>
      <c r="G43" s="16"/>
    </row>
    <row r="44" spans="1:9" ht="15" x14ac:dyDescent="0.25">
      <c r="A44"/>
      <c r="B44"/>
      <c r="C44"/>
      <c r="D44"/>
      <c r="E44"/>
      <c r="F44"/>
      <c r="G44"/>
    </row>
    <row r="52" spans="6:6" x14ac:dyDescent="0.25">
      <c r="F52" s="19" t="s">
        <v>66</v>
      </c>
    </row>
  </sheetData>
  <mergeCells count="6">
    <mergeCell ref="A39:G39"/>
    <mergeCell ref="E1:G1"/>
    <mergeCell ref="E2:G2"/>
    <mergeCell ref="E3:G3"/>
    <mergeCell ref="A4:G4"/>
    <mergeCell ref="A5:G5"/>
  </mergeCells>
  <pageMargins left="0.19541666666666666" right="0.11166666666666666" top="0.75" bottom="0.75" header="0.3" footer="0.3"/>
  <pageSetup scale="67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I46"/>
  <sheetViews>
    <sheetView zoomScaleNormal="100" workbookViewId="0">
      <selection activeCell="E3" sqref="E3:G3"/>
    </sheetView>
  </sheetViews>
  <sheetFormatPr defaultRowHeight="15.75" x14ac:dyDescent="0.25"/>
  <cols>
    <col min="1" max="1" width="5.7109375" style="19" customWidth="1"/>
    <col min="2" max="2" width="26" style="19" customWidth="1"/>
    <col min="3" max="4" width="10.5703125" style="19" customWidth="1"/>
    <col min="5" max="5" width="19.140625" style="19" customWidth="1"/>
    <col min="6" max="6" width="17" style="19" customWidth="1"/>
    <col min="7" max="7" width="23.7109375" style="19" customWidth="1"/>
  </cols>
  <sheetData>
    <row r="1" spans="1:9" x14ac:dyDescent="0.25">
      <c r="E1" s="332" t="s">
        <v>62</v>
      </c>
      <c r="F1" s="332"/>
      <c r="G1" s="332"/>
    </row>
    <row r="2" spans="1:9" x14ac:dyDescent="0.25">
      <c r="E2" s="332" t="s">
        <v>92</v>
      </c>
      <c r="F2" s="332"/>
      <c r="G2" s="332"/>
    </row>
    <row r="3" spans="1:9" x14ac:dyDescent="0.25">
      <c r="E3" s="319" t="s">
        <v>249</v>
      </c>
      <c r="F3" s="319"/>
      <c r="G3" s="319"/>
    </row>
    <row r="4" spans="1:9" ht="15" x14ac:dyDescent="0.25">
      <c r="A4" s="336" t="s">
        <v>123</v>
      </c>
      <c r="B4" s="336"/>
      <c r="C4" s="336"/>
      <c r="D4" s="336"/>
      <c r="E4" s="336"/>
      <c r="F4" s="336"/>
      <c r="G4" s="336"/>
    </row>
    <row r="5" spans="1:9" ht="16.5" thickBot="1" x14ac:dyDescent="0.3">
      <c r="A5" s="337" t="s">
        <v>225</v>
      </c>
      <c r="B5" s="337"/>
      <c r="C5" s="337"/>
      <c r="D5" s="337"/>
      <c r="E5" s="337"/>
      <c r="F5" s="337"/>
      <c r="G5" s="337"/>
    </row>
    <row r="6" spans="1:9" ht="110.25" x14ac:dyDescent="0.25">
      <c r="A6" s="148" t="s">
        <v>1</v>
      </c>
      <c r="B6" s="148" t="s">
        <v>18</v>
      </c>
      <c r="C6" s="148" t="s">
        <v>19</v>
      </c>
      <c r="D6" s="148" t="s">
        <v>20</v>
      </c>
      <c r="E6" s="148" t="s">
        <v>146</v>
      </c>
      <c r="F6" s="148" t="s">
        <v>5</v>
      </c>
      <c r="G6" s="148" t="s">
        <v>6</v>
      </c>
    </row>
    <row r="7" spans="1:9" ht="18.75" customHeight="1" x14ac:dyDescent="0.25">
      <c r="A7" s="97">
        <v>1</v>
      </c>
      <c r="B7" s="104" t="s">
        <v>24</v>
      </c>
      <c r="C7" s="99">
        <v>1</v>
      </c>
      <c r="D7" s="99">
        <v>127000</v>
      </c>
      <c r="E7" s="98">
        <f>D7*C7</f>
        <v>127000</v>
      </c>
      <c r="F7" s="97">
        <f>8000*C7</f>
        <v>8000</v>
      </c>
      <c r="G7" s="97">
        <f>E7+F7</f>
        <v>135000</v>
      </c>
    </row>
    <row r="8" spans="1:9" ht="18.75" customHeight="1" x14ac:dyDescent="0.25">
      <c r="A8" s="97">
        <v>2</v>
      </c>
      <c r="B8" s="104" t="s">
        <v>37</v>
      </c>
      <c r="C8" s="99">
        <v>1</v>
      </c>
      <c r="D8" s="99">
        <v>104000</v>
      </c>
      <c r="E8" s="98">
        <f t="shared" ref="E8:E16" si="0">D8*C8</f>
        <v>104000</v>
      </c>
      <c r="F8" s="97">
        <f t="shared" ref="F8:F16" si="1">8000*C8</f>
        <v>8000</v>
      </c>
      <c r="G8" s="97">
        <f t="shared" ref="G8:G16" si="2">E8+F8</f>
        <v>112000</v>
      </c>
    </row>
    <row r="9" spans="1:9" ht="18.75" customHeight="1" x14ac:dyDescent="0.25">
      <c r="A9" s="97">
        <v>3</v>
      </c>
      <c r="B9" s="104" t="s">
        <v>65</v>
      </c>
      <c r="C9" s="99">
        <v>0.75</v>
      </c>
      <c r="D9" s="99">
        <v>104000</v>
      </c>
      <c r="E9" s="98">
        <f t="shared" si="0"/>
        <v>78000</v>
      </c>
      <c r="F9" s="97">
        <f t="shared" si="1"/>
        <v>6000</v>
      </c>
      <c r="G9" s="97">
        <f t="shared" si="2"/>
        <v>84000</v>
      </c>
    </row>
    <row r="10" spans="1:9" ht="18.75" customHeight="1" x14ac:dyDescent="0.25">
      <c r="A10" s="97">
        <v>4</v>
      </c>
      <c r="B10" s="104" t="s">
        <v>40</v>
      </c>
      <c r="C10" s="99">
        <v>1</v>
      </c>
      <c r="D10" s="99">
        <v>104000</v>
      </c>
      <c r="E10" s="98">
        <f>D10*C10</f>
        <v>104000</v>
      </c>
      <c r="F10" s="97">
        <f t="shared" si="1"/>
        <v>8000</v>
      </c>
      <c r="G10" s="97">
        <f t="shared" si="2"/>
        <v>112000</v>
      </c>
    </row>
    <row r="11" spans="1:9" ht="18.75" customHeight="1" x14ac:dyDescent="0.25">
      <c r="A11" s="97">
        <v>5</v>
      </c>
      <c r="B11" s="104" t="s">
        <v>147</v>
      </c>
      <c r="C11" s="99">
        <v>1</v>
      </c>
      <c r="D11" s="99">
        <v>104000</v>
      </c>
      <c r="E11" s="98">
        <f t="shared" si="0"/>
        <v>104000</v>
      </c>
      <c r="F11" s="97">
        <f t="shared" si="1"/>
        <v>8000</v>
      </c>
      <c r="G11" s="97">
        <f t="shared" si="2"/>
        <v>112000</v>
      </c>
    </row>
    <row r="12" spans="1:9" ht="18.75" customHeight="1" x14ac:dyDescent="0.25">
      <c r="A12" s="97">
        <v>6</v>
      </c>
      <c r="B12" s="100" t="s">
        <v>148</v>
      </c>
      <c r="C12" s="99">
        <v>1</v>
      </c>
      <c r="D12" s="99">
        <v>104000</v>
      </c>
      <c r="E12" s="98">
        <f t="shared" si="0"/>
        <v>104000</v>
      </c>
      <c r="F12" s="97">
        <f t="shared" si="1"/>
        <v>8000</v>
      </c>
      <c r="G12" s="97">
        <f t="shared" si="2"/>
        <v>112000</v>
      </c>
    </row>
    <row r="13" spans="1:9" ht="18.75" customHeight="1" x14ac:dyDescent="0.25">
      <c r="A13" s="97">
        <v>7</v>
      </c>
      <c r="B13" s="100" t="s">
        <v>23</v>
      </c>
      <c r="C13" s="99">
        <v>0.5</v>
      </c>
      <c r="D13" s="99">
        <v>104000</v>
      </c>
      <c r="E13" s="98">
        <f t="shared" si="0"/>
        <v>52000</v>
      </c>
      <c r="F13" s="97">
        <f t="shared" si="1"/>
        <v>4000</v>
      </c>
      <c r="G13" s="97">
        <f t="shared" si="2"/>
        <v>56000</v>
      </c>
    </row>
    <row r="14" spans="1:9" ht="39.6" customHeight="1" x14ac:dyDescent="0.25">
      <c r="A14" s="97">
        <v>8</v>
      </c>
      <c r="B14" s="258" t="s">
        <v>208</v>
      </c>
      <c r="C14" s="99">
        <v>0.25</v>
      </c>
      <c r="D14" s="99">
        <v>104000</v>
      </c>
      <c r="E14" s="98">
        <f t="shared" si="0"/>
        <v>26000</v>
      </c>
      <c r="F14" s="97">
        <f t="shared" si="1"/>
        <v>2000</v>
      </c>
      <c r="G14" s="97">
        <f t="shared" si="2"/>
        <v>28000</v>
      </c>
    </row>
    <row r="15" spans="1:9" ht="18.75" customHeight="1" x14ac:dyDescent="0.25">
      <c r="A15" s="97">
        <v>9</v>
      </c>
      <c r="B15" s="100" t="s">
        <v>35</v>
      </c>
      <c r="C15" s="99">
        <v>0.25</v>
      </c>
      <c r="D15" s="99">
        <v>104000</v>
      </c>
      <c r="E15" s="98">
        <f t="shared" si="0"/>
        <v>26000</v>
      </c>
      <c r="F15" s="97">
        <f t="shared" si="1"/>
        <v>2000</v>
      </c>
      <c r="G15" s="97">
        <f t="shared" si="2"/>
        <v>28000</v>
      </c>
      <c r="I15" t="s">
        <v>119</v>
      </c>
    </row>
    <row r="16" spans="1:9" ht="18.75" customHeight="1" x14ac:dyDescent="0.25">
      <c r="A16" s="97">
        <v>10</v>
      </c>
      <c r="B16" s="149" t="s">
        <v>239</v>
      </c>
      <c r="C16" s="99">
        <v>0.25</v>
      </c>
      <c r="D16" s="99">
        <v>104000</v>
      </c>
      <c r="E16" s="98">
        <f t="shared" si="0"/>
        <v>26000</v>
      </c>
      <c r="F16" s="97">
        <f t="shared" si="1"/>
        <v>2000</v>
      </c>
      <c r="G16" s="150">
        <f t="shared" si="2"/>
        <v>28000</v>
      </c>
    </row>
    <row r="17" spans="1:8" ht="18.75" customHeight="1" x14ac:dyDescent="0.25">
      <c r="A17" s="97">
        <v>11</v>
      </c>
      <c r="B17" s="151" t="s">
        <v>16</v>
      </c>
      <c r="C17" s="151">
        <f>SUM(C7:C16)</f>
        <v>7</v>
      </c>
      <c r="D17" s="151">
        <f>SUM(D7:D16)</f>
        <v>1063000</v>
      </c>
      <c r="E17" s="151">
        <f t="shared" ref="E17:G17" si="3">SUM(E7:E16)</f>
        <v>751000</v>
      </c>
      <c r="F17" s="151">
        <f t="shared" si="3"/>
        <v>56000</v>
      </c>
      <c r="G17" s="151">
        <f t="shared" si="3"/>
        <v>807000</v>
      </c>
    </row>
    <row r="18" spans="1:8" ht="33" customHeight="1" x14ac:dyDescent="0.25">
      <c r="A18" s="139"/>
      <c r="B18" s="330" t="s">
        <v>181</v>
      </c>
      <c r="C18" s="330"/>
      <c r="D18" s="330"/>
      <c r="E18" s="330"/>
      <c r="F18" s="330"/>
      <c r="G18" s="330"/>
      <c r="H18" s="330"/>
    </row>
    <row r="19" spans="1:8" ht="21" customHeight="1" x14ac:dyDescent="0.25">
      <c r="A19" s="139"/>
      <c r="B19" s="72"/>
      <c r="C19" s="72" t="s">
        <v>93</v>
      </c>
      <c r="D19" s="72"/>
      <c r="E19" s="14"/>
      <c r="F19" s="14"/>
      <c r="G19" s="14"/>
      <c r="H19" s="14"/>
    </row>
    <row r="20" spans="1:8" ht="21" customHeight="1" x14ac:dyDescent="0.25">
      <c r="A20" s="139"/>
      <c r="B20" s="79" t="s">
        <v>23</v>
      </c>
      <c r="C20" s="79"/>
      <c r="D20" s="79"/>
      <c r="E20" s="79"/>
      <c r="F20" s="79"/>
      <c r="G20" s="79"/>
      <c r="H20" s="79"/>
    </row>
    <row r="21" spans="1:8" ht="21" customHeight="1" x14ac:dyDescent="0.25">
      <c r="A21" s="139"/>
      <c r="B21" s="60"/>
      <c r="C21" s="72" t="s">
        <v>94</v>
      </c>
      <c r="D21" s="72"/>
      <c r="E21" s="13"/>
      <c r="F21" s="13"/>
      <c r="G21" s="13"/>
      <c r="H21" s="13"/>
    </row>
    <row r="22" spans="1:8" ht="21" customHeight="1" x14ac:dyDescent="0.25">
      <c r="A22" s="139"/>
      <c r="B22" s="143"/>
      <c r="C22" s="140"/>
      <c r="D22" s="140"/>
      <c r="E22" s="141"/>
      <c r="F22" s="139"/>
      <c r="G22" s="139"/>
    </row>
    <row r="23" spans="1:8" ht="21" customHeight="1" x14ac:dyDescent="0.25">
      <c r="A23" s="144"/>
      <c r="B23" s="145"/>
      <c r="C23" s="140"/>
      <c r="D23" s="140"/>
      <c r="E23" s="338"/>
      <c r="F23" s="338"/>
      <c r="G23" s="338"/>
    </row>
    <row r="24" spans="1:8" ht="21" customHeight="1" x14ac:dyDescent="0.25">
      <c r="A24" s="144"/>
      <c r="B24" s="145"/>
      <c r="C24" s="140"/>
      <c r="D24" s="140"/>
      <c r="E24" s="141"/>
      <c r="F24" s="139"/>
      <c r="G24" s="139"/>
    </row>
    <row r="25" spans="1:8" ht="21" customHeight="1" x14ac:dyDescent="0.25">
      <c r="A25" s="139"/>
      <c r="B25" s="143"/>
      <c r="C25" s="140"/>
      <c r="D25" s="140"/>
      <c r="E25" s="141"/>
      <c r="F25" s="139"/>
      <c r="G25" s="139"/>
    </row>
    <row r="26" spans="1:8" ht="21" customHeight="1" x14ac:dyDescent="0.25">
      <c r="A26" s="139"/>
      <c r="B26" s="143"/>
      <c r="C26" s="140"/>
      <c r="D26" s="140"/>
      <c r="E26" s="141"/>
      <c r="F26" s="139"/>
      <c r="G26" s="139"/>
    </row>
    <row r="27" spans="1:8" ht="21" customHeight="1" x14ac:dyDescent="0.25">
      <c r="A27" s="139"/>
      <c r="B27" s="143"/>
      <c r="C27" s="140"/>
      <c r="D27" s="140"/>
      <c r="E27" s="141"/>
      <c r="F27" s="139"/>
      <c r="G27" s="139"/>
    </row>
    <row r="28" spans="1:8" ht="21" customHeight="1" x14ac:dyDescent="0.25">
      <c r="A28" s="139"/>
      <c r="B28" s="146"/>
      <c r="C28" s="140"/>
      <c r="D28" s="140"/>
      <c r="E28" s="141"/>
      <c r="F28" s="147"/>
      <c r="G28" s="139"/>
    </row>
    <row r="29" spans="1:8" ht="21" customHeight="1" x14ac:dyDescent="0.25">
      <c r="A29" s="139"/>
      <c r="B29" s="143"/>
      <c r="C29" s="140"/>
      <c r="D29" s="140"/>
      <c r="E29" s="141"/>
      <c r="F29" s="139"/>
      <c r="G29" s="142"/>
    </row>
    <row r="30" spans="1:8" ht="21" customHeight="1" x14ac:dyDescent="0.25">
      <c r="A30" s="139"/>
      <c r="B30" s="143"/>
      <c r="C30" s="140"/>
      <c r="D30" s="140"/>
      <c r="E30" s="141"/>
      <c r="F30" s="139"/>
      <c r="G30" s="142"/>
    </row>
    <row r="31" spans="1:8" ht="21" customHeight="1" x14ac:dyDescent="0.25">
      <c r="A31" s="139"/>
      <c r="B31" s="143"/>
      <c r="C31" s="140"/>
      <c r="D31" s="140"/>
      <c r="E31" s="141"/>
      <c r="F31" s="139"/>
      <c r="G31" s="139"/>
    </row>
    <row r="32" spans="1:8" ht="24" customHeight="1" x14ac:dyDescent="0.25">
      <c r="A32" s="139"/>
      <c r="B32" s="164"/>
      <c r="C32" s="164"/>
      <c r="D32" s="164"/>
      <c r="E32" s="164"/>
      <c r="F32" s="164"/>
      <c r="G32" s="165"/>
    </row>
    <row r="33" spans="1:7" s="13" customFormat="1" ht="30.75" customHeight="1" x14ac:dyDescent="0.25">
      <c r="A33" s="335"/>
      <c r="B33" s="335"/>
      <c r="C33" s="335"/>
      <c r="D33" s="335"/>
      <c r="E33" s="335"/>
      <c r="F33" s="335"/>
      <c r="G33" s="335"/>
    </row>
    <row r="34" spans="1:7" s="14" customFormat="1" x14ac:dyDescent="0.25">
      <c r="A34" s="72"/>
      <c r="B34" s="72"/>
    </row>
    <row r="35" spans="1:7" s="13" customFormat="1" x14ac:dyDescent="0.25"/>
    <row r="36" spans="1:7" s="13" customFormat="1" x14ac:dyDescent="0.25">
      <c r="A36" s="60"/>
      <c r="B36" s="72"/>
    </row>
    <row r="37" spans="1:7" x14ac:dyDescent="0.25">
      <c r="A37" s="16"/>
      <c r="B37" s="16"/>
      <c r="C37" s="16"/>
      <c r="D37" s="16"/>
      <c r="E37" s="16"/>
      <c r="F37" s="16"/>
      <c r="G37" s="16"/>
    </row>
    <row r="38" spans="1:7" ht="15" x14ac:dyDescent="0.25">
      <c r="A38"/>
      <c r="B38"/>
      <c r="C38"/>
      <c r="D38"/>
      <c r="E38"/>
      <c r="F38"/>
      <c r="G38"/>
    </row>
    <row r="46" spans="1:7" x14ac:dyDescent="0.25">
      <c r="F46" s="19" t="s">
        <v>66</v>
      </c>
    </row>
  </sheetData>
  <mergeCells count="8">
    <mergeCell ref="A33:G33"/>
    <mergeCell ref="B18:H18"/>
    <mergeCell ref="E1:G1"/>
    <mergeCell ref="E2:G2"/>
    <mergeCell ref="E3:G3"/>
    <mergeCell ref="A4:G4"/>
    <mergeCell ref="A5:G5"/>
    <mergeCell ref="E23:G23"/>
  </mergeCells>
  <pageMargins left="0.19541666666666666" right="0.11166666666666666" top="0.75" bottom="0.75" header="0.3" footer="0.3"/>
  <pageSetup scale="67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L46"/>
  <sheetViews>
    <sheetView view="pageLayout" zoomScaleNormal="100" workbookViewId="0">
      <selection activeCell="E3" sqref="E3:G3"/>
    </sheetView>
  </sheetViews>
  <sheetFormatPr defaultRowHeight="15.75" x14ac:dyDescent="0.25"/>
  <cols>
    <col min="1" max="1" width="5.7109375" style="19" customWidth="1"/>
    <col min="2" max="2" width="24.85546875" style="19" customWidth="1"/>
    <col min="3" max="4" width="10.5703125" style="19" customWidth="1"/>
    <col min="5" max="5" width="19.140625" style="19" customWidth="1"/>
    <col min="6" max="6" width="17" style="19" customWidth="1"/>
    <col min="7" max="7" width="23.7109375" style="19" customWidth="1"/>
  </cols>
  <sheetData>
    <row r="1" spans="1:12" x14ac:dyDescent="0.25">
      <c r="E1" s="332" t="s">
        <v>62</v>
      </c>
      <c r="F1" s="332"/>
      <c r="G1" s="332"/>
      <c r="L1" s="233"/>
    </row>
    <row r="2" spans="1:12" x14ac:dyDescent="0.25">
      <c r="E2" s="332" t="s">
        <v>92</v>
      </c>
      <c r="F2" s="332"/>
      <c r="G2" s="332"/>
    </row>
    <row r="3" spans="1:12" x14ac:dyDescent="0.25">
      <c r="E3" s="319" t="s">
        <v>249</v>
      </c>
      <c r="F3" s="319"/>
      <c r="G3" s="319"/>
    </row>
    <row r="4" spans="1:12" ht="15" x14ac:dyDescent="0.25">
      <c r="A4" s="336" t="s">
        <v>123</v>
      </c>
      <c r="B4" s="336"/>
      <c r="C4" s="336"/>
      <c r="D4" s="336"/>
      <c r="E4" s="336"/>
      <c r="F4" s="336"/>
      <c r="G4" s="336"/>
    </row>
    <row r="5" spans="1:12" ht="16.5" thickBot="1" x14ac:dyDescent="0.3">
      <c r="A5" s="337" t="s">
        <v>226</v>
      </c>
      <c r="B5" s="337"/>
      <c r="C5" s="337"/>
      <c r="D5" s="337"/>
      <c r="E5" s="337"/>
      <c r="F5" s="337"/>
      <c r="G5" s="337"/>
    </row>
    <row r="6" spans="1:12" ht="110.25" x14ac:dyDescent="0.25">
      <c r="A6" s="148" t="s">
        <v>1</v>
      </c>
      <c r="B6" s="148" t="s">
        <v>18</v>
      </c>
      <c r="C6" s="148" t="s">
        <v>19</v>
      </c>
      <c r="D6" s="148" t="s">
        <v>20</v>
      </c>
      <c r="E6" s="148" t="s">
        <v>149</v>
      </c>
      <c r="F6" s="148" t="s">
        <v>5</v>
      </c>
      <c r="G6" s="148" t="s">
        <v>6</v>
      </c>
    </row>
    <row r="7" spans="1:12" ht="18.75" customHeight="1" x14ac:dyDescent="0.25">
      <c r="A7" s="97">
        <v>1</v>
      </c>
      <c r="B7" s="104" t="s">
        <v>24</v>
      </c>
      <c r="C7" s="99">
        <v>1</v>
      </c>
      <c r="D7" s="99">
        <v>127000</v>
      </c>
      <c r="E7" s="98">
        <f>D7*C7</f>
        <v>127000</v>
      </c>
      <c r="F7" s="97">
        <f>8000*C7</f>
        <v>8000</v>
      </c>
      <c r="G7" s="97">
        <f>E7+F7</f>
        <v>135000</v>
      </c>
    </row>
    <row r="8" spans="1:12" ht="18.75" customHeight="1" x14ac:dyDescent="0.25">
      <c r="A8" s="97"/>
      <c r="B8" s="104" t="s">
        <v>37</v>
      </c>
      <c r="C8" s="99">
        <v>1</v>
      </c>
      <c r="D8" s="99">
        <v>104000</v>
      </c>
      <c r="E8" s="98">
        <f t="shared" ref="E8:E15" si="0">D8*C8</f>
        <v>104000</v>
      </c>
      <c r="F8" s="97">
        <f t="shared" ref="F8:F15" si="1">8000*C8</f>
        <v>8000</v>
      </c>
      <c r="G8" s="97">
        <f t="shared" ref="G8:G15" si="2">E8+F8</f>
        <v>112000</v>
      </c>
    </row>
    <row r="9" spans="1:12" ht="18.75" customHeight="1" x14ac:dyDescent="0.25">
      <c r="A9" s="97">
        <v>3</v>
      </c>
      <c r="B9" s="104" t="s">
        <v>65</v>
      </c>
      <c r="C9" s="99">
        <v>0.75</v>
      </c>
      <c r="D9" s="99">
        <v>104000</v>
      </c>
      <c r="E9" s="98">
        <f t="shared" si="0"/>
        <v>78000</v>
      </c>
      <c r="F9" s="97">
        <f t="shared" si="1"/>
        <v>6000</v>
      </c>
      <c r="G9" s="97">
        <f t="shared" si="2"/>
        <v>84000</v>
      </c>
    </row>
    <row r="10" spans="1:12" ht="18.75" customHeight="1" x14ac:dyDescent="0.25">
      <c r="A10" s="97">
        <v>4</v>
      </c>
      <c r="B10" s="104" t="s">
        <v>40</v>
      </c>
      <c r="C10" s="99">
        <v>0.75</v>
      </c>
      <c r="D10" s="99">
        <v>104000</v>
      </c>
      <c r="E10" s="98">
        <f t="shared" si="0"/>
        <v>78000</v>
      </c>
      <c r="F10" s="97">
        <f t="shared" si="1"/>
        <v>6000</v>
      </c>
      <c r="G10" s="97">
        <f t="shared" si="2"/>
        <v>84000</v>
      </c>
    </row>
    <row r="11" spans="1:12" ht="18.75" customHeight="1" x14ac:dyDescent="0.25">
      <c r="A11" s="97">
        <v>5</v>
      </c>
      <c r="B11" s="104" t="s">
        <v>36</v>
      </c>
      <c r="C11" s="99">
        <v>0.5</v>
      </c>
      <c r="D11" s="99">
        <v>104000</v>
      </c>
      <c r="E11" s="98">
        <f t="shared" si="0"/>
        <v>52000</v>
      </c>
      <c r="F11" s="97">
        <f t="shared" si="1"/>
        <v>4000</v>
      </c>
      <c r="G11" s="97">
        <f t="shared" si="2"/>
        <v>56000</v>
      </c>
    </row>
    <row r="12" spans="1:12" ht="18.75" customHeight="1" x14ac:dyDescent="0.25">
      <c r="A12" s="97">
        <v>6</v>
      </c>
      <c r="B12" s="100" t="s">
        <v>23</v>
      </c>
      <c r="C12" s="99">
        <v>0.5</v>
      </c>
      <c r="D12" s="99">
        <v>104000</v>
      </c>
      <c r="E12" s="98">
        <f t="shared" si="0"/>
        <v>52000</v>
      </c>
      <c r="F12" s="97">
        <f t="shared" si="1"/>
        <v>4000</v>
      </c>
      <c r="G12" s="97">
        <f t="shared" si="2"/>
        <v>56000</v>
      </c>
    </row>
    <row r="13" spans="1:12" ht="39" customHeight="1" x14ac:dyDescent="0.25">
      <c r="A13" s="97">
        <v>7</v>
      </c>
      <c r="B13" s="258" t="s">
        <v>208</v>
      </c>
      <c r="C13" s="99">
        <v>0.25</v>
      </c>
      <c r="D13" s="99">
        <v>104000</v>
      </c>
      <c r="E13" s="98">
        <f t="shared" si="0"/>
        <v>26000</v>
      </c>
      <c r="F13" s="97">
        <f t="shared" si="1"/>
        <v>2000</v>
      </c>
      <c r="G13" s="97">
        <f t="shared" si="2"/>
        <v>28000</v>
      </c>
    </row>
    <row r="14" spans="1:12" ht="18.75" customHeight="1" x14ac:dyDescent="0.25">
      <c r="A14" s="97">
        <v>8</v>
      </c>
      <c r="B14" s="100" t="s">
        <v>35</v>
      </c>
      <c r="C14" s="99">
        <v>0.25</v>
      </c>
      <c r="D14" s="99">
        <v>104000</v>
      </c>
      <c r="E14" s="98">
        <f t="shared" si="0"/>
        <v>26000</v>
      </c>
      <c r="F14" s="97">
        <f t="shared" si="1"/>
        <v>2000</v>
      </c>
      <c r="G14" s="97">
        <f t="shared" si="2"/>
        <v>28000</v>
      </c>
    </row>
    <row r="15" spans="1:12" ht="18.75" customHeight="1" x14ac:dyDescent="0.25">
      <c r="A15" s="97">
        <v>9</v>
      </c>
      <c r="B15" s="100" t="s">
        <v>170</v>
      </c>
      <c r="C15" s="99">
        <v>0.25</v>
      </c>
      <c r="D15" s="99">
        <v>104000</v>
      </c>
      <c r="E15" s="98">
        <f t="shared" si="0"/>
        <v>26000</v>
      </c>
      <c r="F15" s="97">
        <f t="shared" si="1"/>
        <v>2000</v>
      </c>
      <c r="G15" s="97">
        <f t="shared" si="2"/>
        <v>28000</v>
      </c>
      <c r="I15" t="s">
        <v>119</v>
      </c>
    </row>
    <row r="16" spans="1:12" ht="18.75" customHeight="1" x14ac:dyDescent="0.25">
      <c r="A16" s="97">
        <v>10</v>
      </c>
      <c r="B16" s="149"/>
      <c r="C16" s="99"/>
      <c r="D16" s="99"/>
      <c r="E16" s="98"/>
      <c r="F16" s="97"/>
      <c r="G16" s="150"/>
    </row>
    <row r="17" spans="1:8" ht="18.75" customHeight="1" x14ac:dyDescent="0.25">
      <c r="A17" s="97">
        <v>11</v>
      </c>
      <c r="B17" s="151" t="s">
        <v>16</v>
      </c>
      <c r="C17" s="151">
        <f>SUM(C7:C16)</f>
        <v>5.25</v>
      </c>
      <c r="D17" s="151">
        <f>SUM(D7:D16)</f>
        <v>959000</v>
      </c>
      <c r="E17" s="151">
        <f t="shared" ref="E17:G17" si="3">SUM(E7:E16)</f>
        <v>569000</v>
      </c>
      <c r="F17" s="151">
        <f t="shared" si="3"/>
        <v>42000</v>
      </c>
      <c r="G17" s="151">
        <f t="shared" si="3"/>
        <v>611000</v>
      </c>
    </row>
    <row r="18" spans="1:8" ht="33" customHeight="1" x14ac:dyDescent="0.25">
      <c r="A18" s="139"/>
      <c r="B18" s="330" t="s">
        <v>189</v>
      </c>
      <c r="C18" s="330"/>
      <c r="D18" s="330"/>
      <c r="E18" s="330"/>
      <c r="F18" s="330"/>
      <c r="G18" s="330"/>
      <c r="H18" s="330"/>
    </row>
    <row r="19" spans="1:8" ht="21" customHeight="1" x14ac:dyDescent="0.25">
      <c r="A19" s="139"/>
      <c r="B19" s="72"/>
      <c r="C19" s="72" t="s">
        <v>93</v>
      </c>
      <c r="D19" s="72"/>
      <c r="E19" s="14"/>
      <c r="F19" s="14"/>
      <c r="G19" s="14"/>
      <c r="H19" s="14"/>
    </row>
    <row r="20" spans="1:8" ht="21" customHeight="1" x14ac:dyDescent="0.25">
      <c r="A20" s="139"/>
      <c r="B20" s="79" t="s">
        <v>23</v>
      </c>
      <c r="C20" s="79"/>
      <c r="D20" s="79"/>
      <c r="E20" s="79"/>
      <c r="F20" s="79"/>
      <c r="G20" s="79"/>
      <c r="H20" s="79"/>
    </row>
    <row r="21" spans="1:8" ht="21" customHeight="1" x14ac:dyDescent="0.25">
      <c r="A21" s="139"/>
      <c r="B21" s="60"/>
      <c r="C21" s="72" t="s">
        <v>94</v>
      </c>
      <c r="D21" s="72"/>
      <c r="E21" s="13"/>
      <c r="F21" s="13"/>
      <c r="G21" s="13"/>
      <c r="H21" s="13"/>
    </row>
    <row r="22" spans="1:8" ht="21" customHeight="1" x14ac:dyDescent="0.25">
      <c r="A22" s="139"/>
      <c r="B22" s="143"/>
      <c r="C22" s="140"/>
      <c r="D22" s="140"/>
      <c r="E22" s="141"/>
      <c r="F22" s="139"/>
      <c r="G22" s="139"/>
    </row>
    <row r="23" spans="1:8" ht="21" customHeight="1" x14ac:dyDescent="0.25">
      <c r="A23" s="144"/>
      <c r="B23" s="145"/>
      <c r="C23" s="140"/>
      <c r="D23" s="140"/>
      <c r="E23" s="338"/>
      <c r="F23" s="338"/>
      <c r="G23" s="338"/>
    </row>
    <row r="24" spans="1:8" ht="21" customHeight="1" x14ac:dyDescent="0.25">
      <c r="A24" s="144"/>
      <c r="B24" s="145"/>
      <c r="C24" s="140"/>
      <c r="D24" s="140"/>
      <c r="E24" s="141"/>
      <c r="F24" s="139"/>
      <c r="G24" s="139"/>
    </row>
    <row r="25" spans="1:8" ht="21" customHeight="1" x14ac:dyDescent="0.25">
      <c r="A25" s="139"/>
      <c r="B25" s="143"/>
      <c r="C25" s="140"/>
      <c r="D25" s="140"/>
      <c r="E25" s="141"/>
      <c r="F25" s="139"/>
      <c r="G25" s="139"/>
    </row>
    <row r="26" spans="1:8" ht="21" customHeight="1" x14ac:dyDescent="0.25">
      <c r="A26" s="139"/>
      <c r="B26" s="143"/>
      <c r="C26" s="140"/>
      <c r="D26" s="140"/>
      <c r="E26" s="141"/>
      <c r="F26" s="139"/>
      <c r="G26" s="139"/>
    </row>
    <row r="27" spans="1:8" ht="21" customHeight="1" x14ac:dyDescent="0.25">
      <c r="A27" s="139"/>
      <c r="B27" s="143"/>
      <c r="C27" s="140"/>
      <c r="D27" s="140"/>
      <c r="E27" s="141"/>
      <c r="F27" s="139"/>
      <c r="G27" s="139"/>
    </row>
    <row r="28" spans="1:8" ht="21" customHeight="1" x14ac:dyDescent="0.25">
      <c r="A28" s="139"/>
      <c r="B28" s="146"/>
      <c r="C28" s="140"/>
      <c r="D28" s="140"/>
      <c r="E28" s="141"/>
      <c r="F28" s="147"/>
      <c r="G28" s="139"/>
    </row>
    <row r="29" spans="1:8" ht="21" customHeight="1" x14ac:dyDescent="0.25">
      <c r="A29" s="139"/>
      <c r="B29" s="143"/>
      <c r="C29" s="140"/>
      <c r="D29" s="140"/>
      <c r="E29" s="141"/>
      <c r="F29" s="139"/>
      <c r="G29" s="142"/>
    </row>
    <row r="30" spans="1:8" ht="21" customHeight="1" x14ac:dyDescent="0.25">
      <c r="A30" s="139"/>
      <c r="B30" s="143"/>
      <c r="C30" s="140"/>
      <c r="D30" s="140"/>
      <c r="E30" s="141"/>
      <c r="F30" s="139"/>
      <c r="G30" s="142"/>
    </row>
    <row r="31" spans="1:8" ht="21" customHeight="1" x14ac:dyDescent="0.25">
      <c r="A31" s="139"/>
      <c r="B31" s="143"/>
      <c r="C31" s="140"/>
      <c r="D31" s="140"/>
      <c r="E31" s="141"/>
      <c r="F31" s="139"/>
      <c r="G31" s="139"/>
    </row>
    <row r="32" spans="1:8" ht="24" customHeight="1" x14ac:dyDescent="0.25">
      <c r="A32" s="139"/>
      <c r="B32" s="164"/>
      <c r="C32" s="164"/>
      <c r="D32" s="164"/>
      <c r="E32" s="164"/>
      <c r="F32" s="164"/>
      <c r="G32" s="165"/>
    </row>
    <row r="33" spans="1:7" s="13" customFormat="1" ht="30.75" customHeight="1" x14ac:dyDescent="0.25">
      <c r="A33" s="335"/>
      <c r="B33" s="335"/>
      <c r="C33" s="335"/>
      <c r="D33" s="335"/>
      <c r="E33" s="335"/>
      <c r="F33" s="335"/>
      <c r="G33" s="335"/>
    </row>
    <row r="34" spans="1:7" s="14" customFormat="1" x14ac:dyDescent="0.25">
      <c r="A34" s="72"/>
      <c r="B34" s="72"/>
    </row>
    <row r="35" spans="1:7" s="13" customFormat="1" x14ac:dyDescent="0.25"/>
    <row r="36" spans="1:7" s="13" customFormat="1" x14ac:dyDescent="0.25">
      <c r="A36" s="60"/>
      <c r="B36" s="72"/>
    </row>
    <row r="37" spans="1:7" x14ac:dyDescent="0.25">
      <c r="A37" s="16"/>
      <c r="B37" s="16"/>
      <c r="C37" s="16"/>
      <c r="D37" s="16"/>
      <c r="E37" s="16"/>
      <c r="F37" s="16"/>
      <c r="G37" s="16"/>
    </row>
    <row r="38" spans="1:7" ht="15" x14ac:dyDescent="0.25">
      <c r="A38"/>
      <c r="B38"/>
      <c r="C38"/>
      <c r="D38"/>
      <c r="E38"/>
      <c r="F38"/>
      <c r="G38"/>
    </row>
    <row r="46" spans="1:7" x14ac:dyDescent="0.25">
      <c r="F46" s="19" t="s">
        <v>66</v>
      </c>
    </row>
  </sheetData>
  <mergeCells count="8">
    <mergeCell ref="A33:G33"/>
    <mergeCell ref="E1:G1"/>
    <mergeCell ref="E2:G2"/>
    <mergeCell ref="E3:G3"/>
    <mergeCell ref="A4:G4"/>
    <mergeCell ref="A5:G5"/>
    <mergeCell ref="B18:H18"/>
    <mergeCell ref="E23:G23"/>
  </mergeCells>
  <pageMargins left="0.19541666666666666" right="0.11166666666666666" top="0.75" bottom="0.75" header="0.3" footer="0.3"/>
  <pageSetup scale="67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I63"/>
  <sheetViews>
    <sheetView zoomScaleNormal="100" workbookViewId="0">
      <selection activeCell="E3" sqref="E3:G3"/>
    </sheetView>
  </sheetViews>
  <sheetFormatPr defaultRowHeight="15.75" x14ac:dyDescent="0.25"/>
  <cols>
    <col min="1" max="1" width="5.7109375" style="19" customWidth="1"/>
    <col min="2" max="2" width="32.85546875" style="19" customWidth="1"/>
    <col min="3" max="4" width="10.5703125" style="19" customWidth="1"/>
    <col min="5" max="5" width="19.140625" style="19" customWidth="1"/>
    <col min="6" max="6" width="17" style="19" customWidth="1"/>
    <col min="7" max="7" width="23.7109375" style="19" customWidth="1"/>
  </cols>
  <sheetData>
    <row r="1" spans="1:9" x14ac:dyDescent="0.25">
      <c r="E1" s="332" t="s">
        <v>62</v>
      </c>
      <c r="F1" s="332"/>
      <c r="G1" s="332"/>
    </row>
    <row r="2" spans="1:9" x14ac:dyDescent="0.25">
      <c r="E2" s="332" t="s">
        <v>92</v>
      </c>
      <c r="F2" s="332"/>
      <c r="G2" s="332"/>
    </row>
    <row r="3" spans="1:9" x14ac:dyDescent="0.25">
      <c r="E3" s="319" t="s">
        <v>249</v>
      </c>
      <c r="F3" s="319"/>
      <c r="G3" s="319"/>
    </row>
    <row r="4" spans="1:9" ht="15" x14ac:dyDescent="0.25">
      <c r="A4" s="336" t="s">
        <v>123</v>
      </c>
      <c r="B4" s="336"/>
      <c r="C4" s="336"/>
      <c r="D4" s="336"/>
      <c r="E4" s="336"/>
      <c r="F4" s="336"/>
      <c r="G4" s="336"/>
    </row>
    <row r="5" spans="1:9" ht="16.5" thickBot="1" x14ac:dyDescent="0.3">
      <c r="A5" s="337" t="s">
        <v>227</v>
      </c>
      <c r="B5" s="337"/>
      <c r="C5" s="337"/>
      <c r="D5" s="337"/>
      <c r="E5" s="337"/>
      <c r="F5" s="337"/>
      <c r="G5" s="337"/>
    </row>
    <row r="6" spans="1:9" ht="110.25" x14ac:dyDescent="0.25">
      <c r="A6" s="148" t="s">
        <v>1</v>
      </c>
      <c r="B6" s="148" t="s">
        <v>18</v>
      </c>
      <c r="C6" s="148" t="s">
        <v>19</v>
      </c>
      <c r="D6" s="148" t="s">
        <v>20</v>
      </c>
      <c r="E6" s="148" t="s">
        <v>156</v>
      </c>
      <c r="F6" s="148" t="s">
        <v>5</v>
      </c>
      <c r="G6" s="148" t="s">
        <v>6</v>
      </c>
    </row>
    <row r="7" spans="1:9" ht="18.75" customHeight="1" x14ac:dyDescent="0.25">
      <c r="A7" s="97">
        <v>1</v>
      </c>
      <c r="B7" s="104" t="s">
        <v>24</v>
      </c>
      <c r="C7" s="99">
        <v>1</v>
      </c>
      <c r="D7" s="99">
        <v>150000</v>
      </c>
      <c r="E7" s="98">
        <f>D7*C7</f>
        <v>150000</v>
      </c>
      <c r="F7" s="97">
        <f>8000*C7</f>
        <v>8000</v>
      </c>
      <c r="G7" s="97">
        <f>E7+F7</f>
        <v>158000</v>
      </c>
    </row>
    <row r="8" spans="1:9" ht="18.75" customHeight="1" x14ac:dyDescent="0.25">
      <c r="A8" s="97">
        <v>2</v>
      </c>
      <c r="B8" s="104" t="s">
        <v>23</v>
      </c>
      <c r="C8" s="99">
        <v>1</v>
      </c>
      <c r="D8" s="99">
        <v>104000</v>
      </c>
      <c r="E8" s="98">
        <f>D8*C8</f>
        <v>104000</v>
      </c>
      <c r="F8" s="97">
        <f t="shared" ref="F8:F33" si="0">8000*C8</f>
        <v>8000</v>
      </c>
      <c r="G8" s="97">
        <f t="shared" ref="G8:G33" si="1">E8+F8</f>
        <v>112000</v>
      </c>
    </row>
    <row r="9" spans="1:9" ht="18.75" customHeight="1" x14ac:dyDescent="0.25">
      <c r="A9" s="97">
        <v>3</v>
      </c>
      <c r="B9" s="104" t="s">
        <v>35</v>
      </c>
      <c r="C9" s="99">
        <v>0.5</v>
      </c>
      <c r="D9" s="99">
        <v>104000</v>
      </c>
      <c r="E9" s="98">
        <f t="shared" ref="E9:E33" si="2">D9*C9</f>
        <v>52000</v>
      </c>
      <c r="F9" s="97">
        <f t="shared" si="0"/>
        <v>4000</v>
      </c>
      <c r="G9" s="97">
        <f t="shared" si="1"/>
        <v>56000</v>
      </c>
    </row>
    <row r="10" spans="1:9" ht="18.75" customHeight="1" x14ac:dyDescent="0.25">
      <c r="A10" s="97">
        <v>4</v>
      </c>
      <c r="B10" s="104" t="s">
        <v>30</v>
      </c>
      <c r="C10" s="99">
        <v>0.5</v>
      </c>
      <c r="D10" s="99">
        <v>104000</v>
      </c>
      <c r="E10" s="98">
        <f t="shared" si="2"/>
        <v>52000</v>
      </c>
      <c r="F10" s="97">
        <f t="shared" si="0"/>
        <v>4000</v>
      </c>
      <c r="G10" s="97">
        <f t="shared" si="1"/>
        <v>56000</v>
      </c>
    </row>
    <row r="11" spans="1:9" s="183" customFormat="1" ht="18.75" customHeight="1" x14ac:dyDescent="0.25">
      <c r="A11" s="98">
        <v>5</v>
      </c>
      <c r="B11" s="184" t="s">
        <v>192</v>
      </c>
      <c r="C11" s="99">
        <v>1</v>
      </c>
      <c r="D11" s="99">
        <v>104000</v>
      </c>
      <c r="E11" s="98">
        <f t="shared" si="2"/>
        <v>104000</v>
      </c>
      <c r="F11" s="98">
        <f t="shared" si="0"/>
        <v>8000</v>
      </c>
      <c r="G11" s="98">
        <f t="shared" si="1"/>
        <v>112000</v>
      </c>
    </row>
    <row r="12" spans="1:9" ht="18.75" customHeight="1" x14ac:dyDescent="0.25">
      <c r="A12" s="97">
        <v>6</v>
      </c>
      <c r="B12" s="100" t="s">
        <v>36</v>
      </c>
      <c r="C12" s="99">
        <v>0.75</v>
      </c>
      <c r="D12" s="99">
        <v>104000</v>
      </c>
      <c r="E12" s="98">
        <f t="shared" si="2"/>
        <v>78000</v>
      </c>
      <c r="F12" s="97">
        <f t="shared" si="0"/>
        <v>6000</v>
      </c>
      <c r="G12" s="97">
        <f t="shared" si="1"/>
        <v>84000</v>
      </c>
    </row>
    <row r="13" spans="1:9" ht="18.75" customHeight="1" x14ac:dyDescent="0.25">
      <c r="A13" s="97">
        <v>7</v>
      </c>
      <c r="B13" s="100" t="s">
        <v>37</v>
      </c>
      <c r="C13" s="99">
        <v>0.56000000000000005</v>
      </c>
      <c r="D13" s="99">
        <v>104000</v>
      </c>
      <c r="E13" s="98">
        <f t="shared" si="2"/>
        <v>58240.000000000007</v>
      </c>
      <c r="F13" s="97">
        <f t="shared" si="0"/>
        <v>4480</v>
      </c>
      <c r="G13" s="97">
        <f t="shared" si="1"/>
        <v>62720.000000000007</v>
      </c>
    </row>
    <row r="14" spans="1:9" ht="18.75" customHeight="1" x14ac:dyDescent="0.25">
      <c r="A14" s="97">
        <v>8</v>
      </c>
      <c r="B14" s="100" t="s">
        <v>37</v>
      </c>
      <c r="C14" s="99">
        <v>0.56000000000000005</v>
      </c>
      <c r="D14" s="99">
        <v>104000</v>
      </c>
      <c r="E14" s="98">
        <f t="shared" si="2"/>
        <v>58240.000000000007</v>
      </c>
      <c r="F14" s="97">
        <f t="shared" si="0"/>
        <v>4480</v>
      </c>
      <c r="G14" s="97">
        <f t="shared" si="1"/>
        <v>62720.000000000007</v>
      </c>
    </row>
    <row r="15" spans="1:9" ht="18.75" customHeight="1" x14ac:dyDescent="0.25">
      <c r="A15" s="97">
        <v>9</v>
      </c>
      <c r="B15" s="100" t="s">
        <v>37</v>
      </c>
      <c r="C15" s="99">
        <v>0.56000000000000005</v>
      </c>
      <c r="D15" s="99">
        <v>104000</v>
      </c>
      <c r="E15" s="98">
        <f t="shared" si="2"/>
        <v>58240.000000000007</v>
      </c>
      <c r="F15" s="97">
        <f t="shared" si="0"/>
        <v>4480</v>
      </c>
      <c r="G15" s="97">
        <f t="shared" si="1"/>
        <v>62720.000000000007</v>
      </c>
      <c r="I15" t="s">
        <v>119</v>
      </c>
    </row>
    <row r="16" spans="1:9" ht="18.75" customHeight="1" x14ac:dyDescent="0.25">
      <c r="A16" s="97">
        <v>10</v>
      </c>
      <c r="B16" s="100" t="s">
        <v>37</v>
      </c>
      <c r="C16" s="99">
        <v>0.56000000000000005</v>
      </c>
      <c r="D16" s="99">
        <v>104000</v>
      </c>
      <c r="E16" s="98">
        <f t="shared" si="2"/>
        <v>58240.000000000007</v>
      </c>
      <c r="F16" s="97">
        <f t="shared" si="0"/>
        <v>4480</v>
      </c>
      <c r="G16" s="97">
        <f t="shared" si="1"/>
        <v>62720.000000000007</v>
      </c>
    </row>
    <row r="17" spans="1:7" ht="18.75" customHeight="1" x14ac:dyDescent="0.25">
      <c r="A17" s="97">
        <v>11</v>
      </c>
      <c r="B17" s="100" t="s">
        <v>37</v>
      </c>
      <c r="C17" s="169">
        <v>0.56000000000000005</v>
      </c>
      <c r="D17" s="99">
        <v>104000</v>
      </c>
      <c r="E17" s="98">
        <f t="shared" si="2"/>
        <v>58240.000000000007</v>
      </c>
      <c r="F17" s="97">
        <f t="shared" si="0"/>
        <v>4480</v>
      </c>
      <c r="G17" s="97">
        <f t="shared" si="1"/>
        <v>62720.000000000007</v>
      </c>
    </row>
    <row r="18" spans="1:7" ht="18.75" customHeight="1" x14ac:dyDescent="0.25">
      <c r="A18" s="97">
        <v>12</v>
      </c>
      <c r="B18" s="100" t="s">
        <v>37</v>
      </c>
      <c r="C18" s="169">
        <v>0.56000000000000005</v>
      </c>
      <c r="D18" s="99">
        <v>104000</v>
      </c>
      <c r="E18" s="98">
        <f t="shared" si="2"/>
        <v>58240.000000000007</v>
      </c>
      <c r="F18" s="97">
        <f t="shared" si="0"/>
        <v>4480</v>
      </c>
      <c r="G18" s="97">
        <f t="shared" si="1"/>
        <v>62720.000000000007</v>
      </c>
    </row>
    <row r="19" spans="1:7" ht="18.75" customHeight="1" x14ac:dyDescent="0.25">
      <c r="A19" s="97">
        <v>13</v>
      </c>
      <c r="B19" s="151" t="s">
        <v>151</v>
      </c>
      <c r="C19" s="169">
        <v>0.75</v>
      </c>
      <c r="D19" s="99">
        <v>104000</v>
      </c>
      <c r="E19" s="98">
        <f t="shared" si="2"/>
        <v>78000</v>
      </c>
      <c r="F19" s="97">
        <f t="shared" si="0"/>
        <v>6000</v>
      </c>
      <c r="G19" s="97">
        <f t="shared" si="1"/>
        <v>84000</v>
      </c>
    </row>
    <row r="20" spans="1:7" ht="18.75" customHeight="1" x14ac:dyDescent="0.25">
      <c r="A20" s="97">
        <v>14</v>
      </c>
      <c r="B20" s="151" t="s">
        <v>38</v>
      </c>
      <c r="C20" s="169">
        <v>0.5</v>
      </c>
      <c r="D20" s="99">
        <v>104000</v>
      </c>
      <c r="E20" s="98">
        <f t="shared" si="2"/>
        <v>52000</v>
      </c>
      <c r="F20" s="97">
        <f t="shared" si="0"/>
        <v>4000</v>
      </c>
      <c r="G20" s="97">
        <f t="shared" si="1"/>
        <v>56000</v>
      </c>
    </row>
    <row r="21" spans="1:7" ht="18.75" customHeight="1" x14ac:dyDescent="0.25">
      <c r="A21" s="97">
        <v>15</v>
      </c>
      <c r="B21" s="151" t="s">
        <v>38</v>
      </c>
      <c r="C21" s="169">
        <v>0.5</v>
      </c>
      <c r="D21" s="99">
        <v>104000</v>
      </c>
      <c r="E21" s="98">
        <f t="shared" si="2"/>
        <v>52000</v>
      </c>
      <c r="F21" s="97">
        <f t="shared" si="0"/>
        <v>4000</v>
      </c>
      <c r="G21" s="97">
        <f t="shared" si="1"/>
        <v>56000</v>
      </c>
    </row>
    <row r="22" spans="1:7" ht="18.75" customHeight="1" x14ac:dyDescent="0.25">
      <c r="A22" s="97">
        <v>16</v>
      </c>
      <c r="B22" s="151" t="s">
        <v>38</v>
      </c>
      <c r="C22" s="169">
        <v>0.5</v>
      </c>
      <c r="D22" s="99">
        <v>104000</v>
      </c>
      <c r="E22" s="98">
        <f t="shared" si="2"/>
        <v>52000</v>
      </c>
      <c r="F22" s="97">
        <f t="shared" si="0"/>
        <v>4000</v>
      </c>
      <c r="G22" s="97">
        <f t="shared" si="1"/>
        <v>56000</v>
      </c>
    </row>
    <row r="23" spans="1:7" ht="18.75" customHeight="1" x14ac:dyDescent="0.25">
      <c r="A23" s="97">
        <v>17</v>
      </c>
      <c r="B23" s="151" t="s">
        <v>38</v>
      </c>
      <c r="C23" s="169">
        <v>0.5</v>
      </c>
      <c r="D23" s="99">
        <v>104000</v>
      </c>
      <c r="E23" s="98">
        <f t="shared" si="2"/>
        <v>52000</v>
      </c>
      <c r="F23" s="97">
        <f t="shared" si="0"/>
        <v>4000</v>
      </c>
      <c r="G23" s="97">
        <f t="shared" si="1"/>
        <v>56000</v>
      </c>
    </row>
    <row r="24" spans="1:7" ht="18.75" customHeight="1" x14ac:dyDescent="0.25">
      <c r="A24" s="97">
        <v>18</v>
      </c>
      <c r="B24" s="151" t="s">
        <v>38</v>
      </c>
      <c r="C24" s="169">
        <v>0.5</v>
      </c>
      <c r="D24" s="99">
        <v>104000</v>
      </c>
      <c r="E24" s="98">
        <f t="shared" si="2"/>
        <v>52000</v>
      </c>
      <c r="F24" s="97">
        <f t="shared" si="0"/>
        <v>4000</v>
      </c>
      <c r="G24" s="97">
        <f t="shared" si="1"/>
        <v>56000</v>
      </c>
    </row>
    <row r="25" spans="1:7" ht="18.75" customHeight="1" x14ac:dyDescent="0.25">
      <c r="A25" s="97">
        <v>19</v>
      </c>
      <c r="B25" s="151" t="s">
        <v>38</v>
      </c>
      <c r="C25" s="169">
        <v>0.5</v>
      </c>
      <c r="D25" s="99">
        <v>104000</v>
      </c>
      <c r="E25" s="98">
        <f t="shared" si="2"/>
        <v>52000</v>
      </c>
      <c r="F25" s="97">
        <f t="shared" si="0"/>
        <v>4000</v>
      </c>
      <c r="G25" s="97">
        <f t="shared" si="1"/>
        <v>56000</v>
      </c>
    </row>
    <row r="26" spans="1:7" ht="18.75" customHeight="1" x14ac:dyDescent="0.25">
      <c r="A26" s="97">
        <v>20</v>
      </c>
      <c r="B26" s="151" t="s">
        <v>152</v>
      </c>
      <c r="C26" s="169">
        <v>1</v>
      </c>
      <c r="D26" s="99">
        <v>104000</v>
      </c>
      <c r="E26" s="98">
        <f t="shared" si="2"/>
        <v>104000</v>
      </c>
      <c r="F26" s="97">
        <f t="shared" si="0"/>
        <v>8000</v>
      </c>
      <c r="G26" s="97">
        <f t="shared" si="1"/>
        <v>112000</v>
      </c>
    </row>
    <row r="27" spans="1:7" ht="18.75" customHeight="1" x14ac:dyDescent="0.25">
      <c r="A27" s="97">
        <v>21</v>
      </c>
      <c r="B27" s="151" t="s">
        <v>153</v>
      </c>
      <c r="C27" s="169">
        <v>1</v>
      </c>
      <c r="D27" s="99">
        <v>104000</v>
      </c>
      <c r="E27" s="98">
        <f t="shared" si="2"/>
        <v>104000</v>
      </c>
      <c r="F27" s="97">
        <f t="shared" si="0"/>
        <v>8000</v>
      </c>
      <c r="G27" s="97">
        <f t="shared" si="1"/>
        <v>112000</v>
      </c>
    </row>
    <row r="28" spans="1:7" ht="18.75" customHeight="1" x14ac:dyDescent="0.25">
      <c r="A28" s="97">
        <v>22</v>
      </c>
      <c r="B28" s="151" t="s">
        <v>154</v>
      </c>
      <c r="C28" s="169">
        <v>0.5</v>
      </c>
      <c r="D28" s="99">
        <v>104000</v>
      </c>
      <c r="E28" s="98">
        <f t="shared" si="2"/>
        <v>52000</v>
      </c>
      <c r="F28" s="97">
        <f t="shared" si="0"/>
        <v>4000</v>
      </c>
      <c r="G28" s="97">
        <f t="shared" si="1"/>
        <v>56000</v>
      </c>
    </row>
    <row r="29" spans="1:7" s="183" customFormat="1" ht="18.75" customHeight="1" x14ac:dyDescent="0.25">
      <c r="A29" s="98">
        <v>23</v>
      </c>
      <c r="B29" s="182" t="s">
        <v>36</v>
      </c>
      <c r="C29" s="98">
        <v>0.5</v>
      </c>
      <c r="D29" s="99">
        <v>104000</v>
      </c>
      <c r="E29" s="98">
        <f t="shared" si="2"/>
        <v>52000</v>
      </c>
      <c r="F29" s="98">
        <f t="shared" si="0"/>
        <v>4000</v>
      </c>
      <c r="G29" s="98">
        <f t="shared" si="1"/>
        <v>56000</v>
      </c>
    </row>
    <row r="30" spans="1:7" ht="18.75" customHeight="1" x14ac:dyDescent="0.25">
      <c r="A30" s="97">
        <v>24</v>
      </c>
      <c r="B30" s="151" t="s">
        <v>155</v>
      </c>
      <c r="C30" s="169">
        <v>0.5</v>
      </c>
      <c r="D30" s="99">
        <v>104000</v>
      </c>
      <c r="E30" s="98">
        <f t="shared" si="2"/>
        <v>52000</v>
      </c>
      <c r="F30" s="97">
        <f t="shared" si="0"/>
        <v>4000</v>
      </c>
      <c r="G30" s="97">
        <f t="shared" si="1"/>
        <v>56000</v>
      </c>
    </row>
    <row r="31" spans="1:7" ht="18.75" customHeight="1" x14ac:dyDescent="0.25">
      <c r="A31" s="97">
        <v>25</v>
      </c>
      <c r="B31" s="151" t="s">
        <v>29</v>
      </c>
      <c r="C31" s="169">
        <v>1</v>
      </c>
      <c r="D31" s="99">
        <v>104000</v>
      </c>
      <c r="E31" s="98">
        <f t="shared" si="2"/>
        <v>104000</v>
      </c>
      <c r="F31" s="97">
        <f t="shared" si="0"/>
        <v>8000</v>
      </c>
      <c r="G31" s="97">
        <f t="shared" si="1"/>
        <v>112000</v>
      </c>
    </row>
    <row r="32" spans="1:7" ht="18.75" customHeight="1" x14ac:dyDescent="0.25">
      <c r="A32" s="97">
        <v>26</v>
      </c>
      <c r="B32" s="151" t="s">
        <v>29</v>
      </c>
      <c r="C32" s="169">
        <v>1</v>
      </c>
      <c r="D32" s="99">
        <v>104000</v>
      </c>
      <c r="E32" s="98">
        <f t="shared" si="2"/>
        <v>104000</v>
      </c>
      <c r="F32" s="97">
        <f t="shared" si="0"/>
        <v>8000</v>
      </c>
      <c r="G32" s="97">
        <f t="shared" si="1"/>
        <v>112000</v>
      </c>
    </row>
    <row r="33" spans="1:8" ht="18.75" customHeight="1" x14ac:dyDescent="0.25">
      <c r="A33" s="97">
        <v>27</v>
      </c>
      <c r="B33" s="151" t="s">
        <v>240</v>
      </c>
      <c r="C33" s="169">
        <v>0.75</v>
      </c>
      <c r="D33" s="99">
        <v>104000</v>
      </c>
      <c r="E33" s="98">
        <f t="shared" si="2"/>
        <v>78000</v>
      </c>
      <c r="F33" s="97">
        <f t="shared" si="0"/>
        <v>6000</v>
      </c>
      <c r="G33" s="97">
        <f t="shared" si="1"/>
        <v>84000</v>
      </c>
    </row>
    <row r="34" spans="1:8" ht="18.75" customHeight="1" x14ac:dyDescent="0.25">
      <c r="A34" s="97"/>
      <c r="B34" s="151" t="s">
        <v>150</v>
      </c>
      <c r="C34" s="151">
        <f>SUM(C7:C33)</f>
        <v>18.110000000000003</v>
      </c>
      <c r="D34" s="151">
        <f>SUM(D7:D33)</f>
        <v>2854000</v>
      </c>
      <c r="E34" s="151">
        <f>SUM(E7:E33)</f>
        <v>1929440</v>
      </c>
      <c r="F34" s="151">
        <f>SUM(F7:F33)</f>
        <v>144880</v>
      </c>
      <c r="G34" s="151">
        <f>SUM(G7:G33)</f>
        <v>2074320</v>
      </c>
    </row>
    <row r="35" spans="1:8" ht="33" customHeight="1" x14ac:dyDescent="0.25">
      <c r="A35" s="139"/>
      <c r="B35" s="163" t="s">
        <v>189</v>
      </c>
      <c r="C35" s="163"/>
      <c r="D35" s="163"/>
      <c r="E35" s="163"/>
      <c r="F35" s="163"/>
      <c r="G35" s="163"/>
      <c r="H35" s="162"/>
    </row>
    <row r="36" spans="1:8" ht="21" customHeight="1" x14ac:dyDescent="0.25">
      <c r="A36" s="139"/>
      <c r="B36" s="72"/>
      <c r="C36" s="72" t="s">
        <v>93</v>
      </c>
      <c r="D36" s="72"/>
      <c r="E36" s="14"/>
      <c r="F36" s="14"/>
      <c r="G36" s="14"/>
      <c r="H36" s="14"/>
    </row>
    <row r="37" spans="1:8" ht="21" customHeight="1" x14ac:dyDescent="0.25">
      <c r="A37" s="139"/>
      <c r="B37" s="79" t="s">
        <v>23</v>
      </c>
      <c r="C37" s="79"/>
      <c r="D37" s="79"/>
      <c r="E37" s="79"/>
      <c r="F37" s="79"/>
      <c r="G37" s="79"/>
      <c r="H37" s="79"/>
    </row>
    <row r="38" spans="1:8" ht="21" customHeight="1" x14ac:dyDescent="0.25">
      <c r="A38" s="139"/>
      <c r="B38" s="60"/>
      <c r="C38" s="72" t="s">
        <v>94</v>
      </c>
      <c r="D38" s="72"/>
      <c r="E38" s="13"/>
      <c r="F38" s="13"/>
      <c r="G38" s="13"/>
      <c r="H38" s="13"/>
    </row>
    <row r="39" spans="1:8" ht="21" customHeight="1" x14ac:dyDescent="0.25">
      <c r="A39" s="139"/>
      <c r="B39" s="143"/>
      <c r="C39" s="140"/>
      <c r="D39" s="140"/>
      <c r="E39" s="141"/>
      <c r="F39" s="139"/>
      <c r="G39" s="139"/>
    </row>
    <row r="40" spans="1:8" ht="21" customHeight="1" x14ac:dyDescent="0.25">
      <c r="A40" s="144"/>
      <c r="B40" s="145"/>
      <c r="C40" s="140"/>
      <c r="D40" s="140"/>
      <c r="E40" s="338"/>
      <c r="F40" s="338"/>
      <c r="G40" s="338"/>
    </row>
    <row r="41" spans="1:8" ht="21" customHeight="1" x14ac:dyDescent="0.25">
      <c r="A41" s="144"/>
      <c r="B41" s="145"/>
      <c r="C41" s="140"/>
      <c r="D41" s="140"/>
      <c r="E41" s="141"/>
      <c r="F41" s="139"/>
      <c r="G41" s="139"/>
    </row>
    <row r="42" spans="1:8" ht="21" customHeight="1" x14ac:dyDescent="0.25">
      <c r="A42" s="139"/>
      <c r="B42" s="143"/>
      <c r="C42" s="140"/>
      <c r="D42" s="140"/>
      <c r="E42" s="141"/>
      <c r="F42" s="139"/>
      <c r="G42" s="139"/>
    </row>
    <row r="43" spans="1:8" ht="21" customHeight="1" x14ac:dyDescent="0.25">
      <c r="A43" s="139"/>
      <c r="B43" s="143"/>
      <c r="C43" s="140"/>
      <c r="D43" s="140"/>
      <c r="E43" s="141"/>
      <c r="F43" s="139"/>
      <c r="G43" s="139"/>
    </row>
    <row r="44" spans="1:8" ht="21" customHeight="1" x14ac:dyDescent="0.25">
      <c r="A44" s="139"/>
      <c r="B44" s="143"/>
      <c r="C44" s="140"/>
      <c r="D44" s="140"/>
      <c r="E44" s="141"/>
      <c r="F44" s="139"/>
      <c r="G44" s="139"/>
    </row>
    <row r="45" spans="1:8" ht="21" customHeight="1" x14ac:dyDescent="0.25">
      <c r="A45" s="139"/>
      <c r="B45" s="146"/>
      <c r="C45" s="140"/>
      <c r="D45" s="140"/>
      <c r="E45" s="141"/>
      <c r="F45" s="147"/>
      <c r="G45" s="139"/>
    </row>
    <row r="46" spans="1:8" ht="21" customHeight="1" x14ac:dyDescent="0.25">
      <c r="A46" s="139"/>
      <c r="B46" s="143"/>
      <c r="C46" s="140"/>
      <c r="D46" s="140"/>
      <c r="E46" s="141"/>
      <c r="F46" s="139"/>
      <c r="G46" s="142"/>
    </row>
    <row r="47" spans="1:8" ht="21" customHeight="1" x14ac:dyDescent="0.25">
      <c r="A47" s="139"/>
      <c r="B47" s="143"/>
      <c r="C47" s="140"/>
      <c r="D47" s="140"/>
      <c r="E47" s="141"/>
      <c r="F47" s="139"/>
      <c r="G47" s="142"/>
    </row>
    <row r="48" spans="1:8" ht="21" customHeight="1" x14ac:dyDescent="0.25">
      <c r="A48" s="139"/>
      <c r="B48" s="143"/>
      <c r="C48" s="140"/>
      <c r="D48" s="140"/>
      <c r="E48" s="141"/>
      <c r="F48" s="139"/>
      <c r="G48" s="139"/>
    </row>
    <row r="49" spans="1:7" ht="24" customHeight="1" x14ac:dyDescent="0.25">
      <c r="A49" s="139"/>
      <c r="B49" s="164"/>
      <c r="C49" s="164"/>
      <c r="D49" s="164"/>
      <c r="E49" s="164"/>
      <c r="F49" s="164"/>
      <c r="G49" s="165"/>
    </row>
    <row r="50" spans="1:7" s="13" customFormat="1" ht="30.75" customHeight="1" x14ac:dyDescent="0.25">
      <c r="A50" s="335"/>
      <c r="B50" s="335"/>
      <c r="C50" s="335"/>
      <c r="D50" s="335"/>
      <c r="E50" s="335"/>
      <c r="F50" s="335"/>
      <c r="G50" s="335"/>
    </row>
    <row r="51" spans="1:7" s="14" customFormat="1" x14ac:dyDescent="0.25">
      <c r="A51" s="72"/>
      <c r="B51" s="72"/>
    </row>
    <row r="52" spans="1:7" s="13" customFormat="1" x14ac:dyDescent="0.25"/>
    <row r="53" spans="1:7" s="13" customFormat="1" x14ac:dyDescent="0.25">
      <c r="A53" s="60"/>
      <c r="B53" s="72"/>
    </row>
    <row r="54" spans="1:7" x14ac:dyDescent="0.25">
      <c r="A54" s="16"/>
      <c r="B54" s="16"/>
      <c r="C54" s="16"/>
      <c r="D54" s="16"/>
      <c r="E54" s="16"/>
      <c r="F54" s="16"/>
      <c r="G54" s="16"/>
    </row>
    <row r="55" spans="1:7" ht="15" x14ac:dyDescent="0.25">
      <c r="A55"/>
      <c r="B55"/>
      <c r="C55"/>
      <c r="D55"/>
      <c r="E55"/>
      <c r="F55"/>
      <c r="G55"/>
    </row>
    <row r="63" spans="1:7" x14ac:dyDescent="0.25">
      <c r="F63" s="19" t="s">
        <v>66</v>
      </c>
    </row>
  </sheetData>
  <mergeCells count="7">
    <mergeCell ref="A50:G50"/>
    <mergeCell ref="E1:G1"/>
    <mergeCell ref="E2:G2"/>
    <mergeCell ref="E3:G3"/>
    <mergeCell ref="A4:G4"/>
    <mergeCell ref="A5:G5"/>
    <mergeCell ref="E40:G40"/>
  </mergeCells>
  <pageMargins left="0.19541666666666666" right="0.11166666666666666" top="0.75" bottom="0.75" header="0.3" footer="0.3"/>
  <pageSetup scale="67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I64"/>
  <sheetViews>
    <sheetView zoomScaleNormal="100" workbookViewId="0">
      <selection activeCell="E3" sqref="E3:G3"/>
    </sheetView>
  </sheetViews>
  <sheetFormatPr defaultRowHeight="15.75" x14ac:dyDescent="0.25"/>
  <cols>
    <col min="1" max="1" width="5.7109375" style="19" customWidth="1"/>
    <col min="2" max="2" width="36" style="19" customWidth="1"/>
    <col min="3" max="4" width="10.5703125" style="19" customWidth="1"/>
    <col min="5" max="5" width="19.140625" style="19" customWidth="1"/>
    <col min="6" max="6" width="17" style="19" customWidth="1"/>
    <col min="7" max="7" width="23.7109375" style="19" customWidth="1"/>
    <col min="9" max="9" width="11.7109375" bestFit="1" customWidth="1"/>
  </cols>
  <sheetData>
    <row r="1" spans="1:7" x14ac:dyDescent="0.25">
      <c r="E1" s="332" t="s">
        <v>62</v>
      </c>
      <c r="F1" s="332"/>
      <c r="G1" s="332"/>
    </row>
    <row r="2" spans="1:7" x14ac:dyDescent="0.25">
      <c r="E2" s="332" t="s">
        <v>92</v>
      </c>
      <c r="F2" s="332"/>
      <c r="G2" s="332"/>
    </row>
    <row r="3" spans="1:7" x14ac:dyDescent="0.25">
      <c r="E3" s="319" t="s">
        <v>249</v>
      </c>
      <c r="F3" s="319"/>
      <c r="G3" s="319"/>
    </row>
    <row r="4" spans="1:7" ht="15" x14ac:dyDescent="0.25">
      <c r="A4" s="336" t="s">
        <v>123</v>
      </c>
      <c r="B4" s="336"/>
      <c r="C4" s="336"/>
      <c r="D4" s="336"/>
      <c r="E4" s="336"/>
      <c r="F4" s="336"/>
      <c r="G4" s="336"/>
    </row>
    <row r="5" spans="1:7" ht="16.5" thickBot="1" x14ac:dyDescent="0.3">
      <c r="A5" s="337" t="s">
        <v>228</v>
      </c>
      <c r="B5" s="337"/>
      <c r="C5" s="337"/>
      <c r="D5" s="337"/>
      <c r="E5" s="337"/>
      <c r="F5" s="337"/>
      <c r="G5" s="337"/>
    </row>
    <row r="6" spans="1:7" ht="110.25" x14ac:dyDescent="0.25">
      <c r="A6" s="148" t="s">
        <v>1</v>
      </c>
      <c r="B6" s="148" t="s">
        <v>18</v>
      </c>
      <c r="C6" s="148" t="s">
        <v>19</v>
      </c>
      <c r="D6" s="148" t="s">
        <v>20</v>
      </c>
      <c r="E6" s="148" t="s">
        <v>157</v>
      </c>
      <c r="F6" s="148" t="s">
        <v>5</v>
      </c>
      <c r="G6" s="148" t="s">
        <v>6</v>
      </c>
    </row>
    <row r="7" spans="1:7" ht="18.75" customHeight="1" x14ac:dyDescent="0.25">
      <c r="A7" s="97">
        <v>1</v>
      </c>
      <c r="B7" s="104" t="s">
        <v>163</v>
      </c>
      <c r="C7" s="99">
        <v>1</v>
      </c>
      <c r="D7" s="99">
        <v>150000</v>
      </c>
      <c r="E7" s="98">
        <f>C7*D7</f>
        <v>150000</v>
      </c>
      <c r="F7" s="97">
        <f>8000*C7</f>
        <v>8000</v>
      </c>
      <c r="G7" s="97">
        <f>E7+F7</f>
        <v>158000</v>
      </c>
    </row>
    <row r="8" spans="1:7" ht="18.75" customHeight="1" x14ac:dyDescent="0.25">
      <c r="A8" s="97">
        <v>2</v>
      </c>
      <c r="B8" s="104" t="s">
        <v>25</v>
      </c>
      <c r="C8" s="99">
        <v>0.5</v>
      </c>
      <c r="D8" s="99">
        <v>110000</v>
      </c>
      <c r="E8" s="98">
        <f t="shared" ref="E8:E32" si="0">C8*D8</f>
        <v>55000</v>
      </c>
      <c r="F8" s="97">
        <f t="shared" ref="F8:F32" si="1">8000*C8</f>
        <v>4000</v>
      </c>
      <c r="G8" s="97">
        <f t="shared" ref="G8:G32" si="2">E8+F8</f>
        <v>59000</v>
      </c>
    </row>
    <row r="9" spans="1:7" ht="18.75" customHeight="1" x14ac:dyDescent="0.25">
      <c r="A9" s="97">
        <v>3</v>
      </c>
      <c r="B9" s="104" t="s">
        <v>35</v>
      </c>
      <c r="C9" s="99">
        <v>0.5</v>
      </c>
      <c r="D9" s="99">
        <v>104000</v>
      </c>
      <c r="E9" s="98">
        <f t="shared" si="0"/>
        <v>52000</v>
      </c>
      <c r="F9" s="97">
        <f t="shared" si="1"/>
        <v>4000</v>
      </c>
      <c r="G9" s="97">
        <f t="shared" si="2"/>
        <v>56000</v>
      </c>
    </row>
    <row r="10" spans="1:7" ht="18.75" customHeight="1" x14ac:dyDescent="0.25">
      <c r="A10" s="97">
        <v>4</v>
      </c>
      <c r="B10" s="104" t="s">
        <v>37</v>
      </c>
      <c r="C10" s="99">
        <v>0.56000000000000005</v>
      </c>
      <c r="D10" s="99">
        <v>104000</v>
      </c>
      <c r="E10" s="98">
        <f>D10*C10</f>
        <v>58240.000000000007</v>
      </c>
      <c r="F10" s="97">
        <f t="shared" si="1"/>
        <v>4480</v>
      </c>
      <c r="G10" s="97">
        <f t="shared" si="2"/>
        <v>62720.000000000007</v>
      </c>
    </row>
    <row r="11" spans="1:7" ht="18.75" customHeight="1" x14ac:dyDescent="0.25">
      <c r="A11" s="97">
        <v>5</v>
      </c>
      <c r="B11" s="104" t="s">
        <v>37</v>
      </c>
      <c r="C11" s="99">
        <v>0.56000000000000005</v>
      </c>
      <c r="D11" s="99">
        <v>104000</v>
      </c>
      <c r="E11" s="98">
        <f t="shared" ref="E11:E15" si="3">D11*C11</f>
        <v>58240.000000000007</v>
      </c>
      <c r="F11" s="97">
        <f t="shared" si="1"/>
        <v>4480</v>
      </c>
      <c r="G11" s="97">
        <f t="shared" si="2"/>
        <v>62720.000000000007</v>
      </c>
    </row>
    <row r="12" spans="1:7" ht="18.75" customHeight="1" x14ac:dyDescent="0.25">
      <c r="A12" s="97">
        <v>6</v>
      </c>
      <c r="B12" s="104" t="s">
        <v>37</v>
      </c>
      <c r="C12" s="99">
        <v>0.56000000000000005</v>
      </c>
      <c r="D12" s="99">
        <v>104000</v>
      </c>
      <c r="E12" s="98">
        <f t="shared" si="3"/>
        <v>58240.000000000007</v>
      </c>
      <c r="F12" s="97">
        <f t="shared" si="1"/>
        <v>4480</v>
      </c>
      <c r="G12" s="97">
        <f t="shared" si="2"/>
        <v>62720.000000000007</v>
      </c>
    </row>
    <row r="13" spans="1:7" ht="18.75" customHeight="1" x14ac:dyDescent="0.25">
      <c r="A13" s="97">
        <v>7</v>
      </c>
      <c r="B13" s="104" t="s">
        <v>37</v>
      </c>
      <c r="C13" s="99">
        <v>0.56000000000000005</v>
      </c>
      <c r="D13" s="99">
        <v>104000</v>
      </c>
      <c r="E13" s="98">
        <f t="shared" si="3"/>
        <v>58240.000000000007</v>
      </c>
      <c r="F13" s="97">
        <f t="shared" si="1"/>
        <v>4480</v>
      </c>
      <c r="G13" s="97">
        <f t="shared" si="2"/>
        <v>62720.000000000007</v>
      </c>
    </row>
    <row r="14" spans="1:7" ht="18.75" customHeight="1" x14ac:dyDescent="0.25">
      <c r="A14" s="97">
        <v>8</v>
      </c>
      <c r="B14" s="104" t="s">
        <v>37</v>
      </c>
      <c r="C14" s="99">
        <v>0.56000000000000005</v>
      </c>
      <c r="D14" s="99">
        <v>104000</v>
      </c>
      <c r="E14" s="98">
        <f t="shared" si="3"/>
        <v>58240.000000000007</v>
      </c>
      <c r="F14" s="97">
        <f t="shared" si="1"/>
        <v>4480</v>
      </c>
      <c r="G14" s="97">
        <f t="shared" si="2"/>
        <v>62720.000000000007</v>
      </c>
    </row>
    <row r="15" spans="1:7" ht="18.75" customHeight="1" x14ac:dyDescent="0.25">
      <c r="A15" s="97">
        <v>9</v>
      </c>
      <c r="B15" s="104" t="s">
        <v>37</v>
      </c>
      <c r="C15" s="99">
        <v>0.56000000000000005</v>
      </c>
      <c r="D15" s="99">
        <v>104000</v>
      </c>
      <c r="E15" s="98">
        <f t="shared" si="3"/>
        <v>58240.000000000007</v>
      </c>
      <c r="F15" s="97">
        <f t="shared" si="1"/>
        <v>4480</v>
      </c>
      <c r="G15" s="97">
        <f t="shared" si="2"/>
        <v>62720.000000000007</v>
      </c>
    </row>
    <row r="16" spans="1:7" ht="18.75" customHeight="1" x14ac:dyDescent="0.25">
      <c r="A16" s="97">
        <v>10</v>
      </c>
      <c r="B16" s="100" t="s">
        <v>158</v>
      </c>
      <c r="C16" s="99">
        <v>0.5</v>
      </c>
      <c r="D16" s="99">
        <v>104000</v>
      </c>
      <c r="E16" s="98">
        <f t="shared" si="0"/>
        <v>52000</v>
      </c>
      <c r="F16" s="97">
        <f t="shared" si="1"/>
        <v>4000</v>
      </c>
      <c r="G16" s="97">
        <f t="shared" si="2"/>
        <v>56000</v>
      </c>
    </row>
    <row r="17" spans="1:9" ht="18.75" customHeight="1" x14ac:dyDescent="0.25">
      <c r="A17" s="97">
        <v>11</v>
      </c>
      <c r="B17" s="100" t="s">
        <v>158</v>
      </c>
      <c r="C17" s="99">
        <v>0.5</v>
      </c>
      <c r="D17" s="99">
        <v>104000</v>
      </c>
      <c r="E17" s="98">
        <f t="shared" si="0"/>
        <v>52000</v>
      </c>
      <c r="F17" s="97">
        <f t="shared" si="1"/>
        <v>4000</v>
      </c>
      <c r="G17" s="97">
        <f t="shared" si="2"/>
        <v>56000</v>
      </c>
    </row>
    <row r="18" spans="1:9" ht="18.75" customHeight="1" x14ac:dyDescent="0.25">
      <c r="A18" s="97">
        <v>12</v>
      </c>
      <c r="B18" s="100" t="s">
        <v>158</v>
      </c>
      <c r="C18" s="99">
        <v>0.5</v>
      </c>
      <c r="D18" s="99">
        <v>104000</v>
      </c>
      <c r="E18" s="98">
        <f t="shared" si="0"/>
        <v>52000</v>
      </c>
      <c r="F18" s="97">
        <f t="shared" si="1"/>
        <v>4000</v>
      </c>
      <c r="G18" s="97">
        <f t="shared" si="2"/>
        <v>56000</v>
      </c>
    </row>
    <row r="19" spans="1:9" ht="18.75" customHeight="1" x14ac:dyDescent="0.25">
      <c r="A19" s="97">
        <v>13</v>
      </c>
      <c r="B19" s="100" t="s">
        <v>158</v>
      </c>
      <c r="C19" s="99">
        <v>0.5</v>
      </c>
      <c r="D19" s="99">
        <v>104000</v>
      </c>
      <c r="E19" s="98">
        <f t="shared" si="0"/>
        <v>52000</v>
      </c>
      <c r="F19" s="97">
        <f t="shared" si="1"/>
        <v>4000</v>
      </c>
      <c r="G19" s="97">
        <f t="shared" si="2"/>
        <v>56000</v>
      </c>
    </row>
    <row r="20" spans="1:9" ht="18.75" customHeight="1" x14ac:dyDescent="0.25">
      <c r="A20" s="97">
        <v>14</v>
      </c>
      <c r="B20" s="100" t="s">
        <v>158</v>
      </c>
      <c r="C20" s="99">
        <v>0.5</v>
      </c>
      <c r="D20" s="99">
        <v>104000</v>
      </c>
      <c r="E20" s="98">
        <f t="shared" si="0"/>
        <v>52000</v>
      </c>
      <c r="F20" s="97">
        <f t="shared" si="1"/>
        <v>4000</v>
      </c>
      <c r="G20" s="97">
        <f t="shared" si="2"/>
        <v>56000</v>
      </c>
    </row>
    <row r="21" spans="1:9" ht="18.75" customHeight="1" x14ac:dyDescent="0.25">
      <c r="A21" s="97">
        <v>15</v>
      </c>
      <c r="B21" s="100" t="s">
        <v>158</v>
      </c>
      <c r="C21" s="99">
        <v>0.5</v>
      </c>
      <c r="D21" s="99">
        <v>104000</v>
      </c>
      <c r="E21" s="98">
        <f t="shared" si="0"/>
        <v>52000</v>
      </c>
      <c r="F21" s="97">
        <f t="shared" si="1"/>
        <v>4000</v>
      </c>
      <c r="G21" s="97">
        <f t="shared" si="2"/>
        <v>56000</v>
      </c>
    </row>
    <row r="22" spans="1:9" ht="18.75" customHeight="1" x14ac:dyDescent="0.25">
      <c r="A22" s="97">
        <v>16</v>
      </c>
      <c r="B22" s="100" t="s">
        <v>159</v>
      </c>
      <c r="C22" s="99">
        <v>0.5</v>
      </c>
      <c r="D22" s="99">
        <v>104000</v>
      </c>
      <c r="E22" s="98">
        <f t="shared" si="0"/>
        <v>52000</v>
      </c>
      <c r="F22" s="97">
        <f t="shared" si="1"/>
        <v>4000</v>
      </c>
      <c r="G22" s="97">
        <f t="shared" si="2"/>
        <v>56000</v>
      </c>
    </row>
    <row r="23" spans="1:9" ht="18.75" customHeight="1" x14ac:dyDescent="0.25">
      <c r="A23" s="97">
        <v>17</v>
      </c>
      <c r="B23" s="100" t="s">
        <v>36</v>
      </c>
      <c r="C23" s="99">
        <v>1</v>
      </c>
      <c r="D23" s="99">
        <v>104000</v>
      </c>
      <c r="E23" s="98">
        <f t="shared" si="0"/>
        <v>104000</v>
      </c>
      <c r="F23" s="97">
        <f t="shared" si="1"/>
        <v>8000</v>
      </c>
      <c r="G23" s="97">
        <f t="shared" si="2"/>
        <v>112000</v>
      </c>
    </row>
    <row r="24" spans="1:9" ht="18.75" customHeight="1" x14ac:dyDescent="0.25">
      <c r="A24" s="97">
        <v>18</v>
      </c>
      <c r="B24" s="100" t="s">
        <v>30</v>
      </c>
      <c r="C24" s="99">
        <v>0.75</v>
      </c>
      <c r="D24" s="99">
        <v>104000</v>
      </c>
      <c r="E24" s="98">
        <f t="shared" si="0"/>
        <v>78000</v>
      </c>
      <c r="F24" s="97">
        <f t="shared" si="1"/>
        <v>6000</v>
      </c>
      <c r="G24" s="97">
        <f t="shared" si="2"/>
        <v>84000</v>
      </c>
    </row>
    <row r="25" spans="1:9" ht="18.75" customHeight="1" x14ac:dyDescent="0.25">
      <c r="A25" s="97">
        <v>19</v>
      </c>
      <c r="B25" s="100" t="s">
        <v>11</v>
      </c>
      <c r="C25" s="99">
        <v>0.5</v>
      </c>
      <c r="D25" s="99">
        <v>104000</v>
      </c>
      <c r="E25" s="98">
        <f t="shared" si="0"/>
        <v>52000</v>
      </c>
      <c r="F25" s="97">
        <f t="shared" si="1"/>
        <v>4000</v>
      </c>
      <c r="G25" s="97">
        <f t="shared" si="2"/>
        <v>56000</v>
      </c>
      <c r="I25" t="s">
        <v>119</v>
      </c>
    </row>
    <row r="26" spans="1:9" ht="18.75" customHeight="1" x14ac:dyDescent="0.25">
      <c r="A26" s="97">
        <v>20</v>
      </c>
      <c r="B26" s="149" t="s">
        <v>40</v>
      </c>
      <c r="C26" s="99">
        <v>1</v>
      </c>
      <c r="D26" s="99">
        <v>104000</v>
      </c>
      <c r="E26" s="98">
        <f t="shared" si="0"/>
        <v>104000</v>
      </c>
      <c r="F26" s="97">
        <f t="shared" si="1"/>
        <v>8000</v>
      </c>
      <c r="G26" s="97">
        <f t="shared" si="2"/>
        <v>112000</v>
      </c>
    </row>
    <row r="27" spans="1:9" ht="18.75" customHeight="1" x14ac:dyDescent="0.25">
      <c r="A27" s="97">
        <v>21</v>
      </c>
      <c r="B27" s="149" t="s">
        <v>41</v>
      </c>
      <c r="C27" s="99">
        <v>0.5</v>
      </c>
      <c r="D27" s="99">
        <v>104000</v>
      </c>
      <c r="E27" s="98">
        <f t="shared" si="0"/>
        <v>52000</v>
      </c>
      <c r="F27" s="97">
        <f t="shared" si="1"/>
        <v>4000</v>
      </c>
      <c r="G27" s="97">
        <f t="shared" si="2"/>
        <v>56000</v>
      </c>
    </row>
    <row r="28" spans="1:9" ht="18.75" customHeight="1" x14ac:dyDescent="0.25">
      <c r="A28" s="97">
        <v>22</v>
      </c>
      <c r="B28" s="149" t="s">
        <v>160</v>
      </c>
      <c r="C28" s="99">
        <v>0.5</v>
      </c>
      <c r="D28" s="99">
        <v>104000</v>
      </c>
      <c r="E28" s="98">
        <f t="shared" si="0"/>
        <v>52000</v>
      </c>
      <c r="F28" s="97">
        <f t="shared" si="1"/>
        <v>4000</v>
      </c>
      <c r="G28" s="97">
        <f t="shared" si="2"/>
        <v>56000</v>
      </c>
    </row>
    <row r="29" spans="1:9" ht="18.75" customHeight="1" x14ac:dyDescent="0.25">
      <c r="A29" s="97">
        <v>23</v>
      </c>
      <c r="B29" s="149" t="s">
        <v>161</v>
      </c>
      <c r="C29" s="99">
        <v>0.75</v>
      </c>
      <c r="D29" s="99">
        <v>104000</v>
      </c>
      <c r="E29" s="98">
        <f t="shared" si="0"/>
        <v>78000</v>
      </c>
      <c r="F29" s="97">
        <f t="shared" si="1"/>
        <v>6000</v>
      </c>
      <c r="G29" s="97">
        <f t="shared" si="2"/>
        <v>84000</v>
      </c>
    </row>
    <row r="30" spans="1:9" ht="18.75" customHeight="1" x14ac:dyDescent="0.25">
      <c r="A30" s="97">
        <v>24</v>
      </c>
      <c r="B30" s="149" t="s">
        <v>162</v>
      </c>
      <c r="C30" s="99">
        <v>1</v>
      </c>
      <c r="D30" s="99">
        <v>104000</v>
      </c>
      <c r="E30" s="98">
        <f t="shared" si="0"/>
        <v>104000</v>
      </c>
      <c r="F30" s="97">
        <f t="shared" si="1"/>
        <v>8000</v>
      </c>
      <c r="G30" s="97">
        <f t="shared" si="2"/>
        <v>112000</v>
      </c>
    </row>
    <row r="31" spans="1:9" ht="18.75" customHeight="1" x14ac:dyDescent="0.25">
      <c r="A31" s="97">
        <v>25</v>
      </c>
      <c r="B31" s="149" t="s">
        <v>22</v>
      </c>
      <c r="C31" s="99">
        <v>0.5</v>
      </c>
      <c r="D31" s="99">
        <v>104000</v>
      </c>
      <c r="E31" s="98">
        <f t="shared" si="0"/>
        <v>52000</v>
      </c>
      <c r="F31" s="97">
        <f t="shared" si="1"/>
        <v>4000</v>
      </c>
      <c r="G31" s="97">
        <f t="shared" si="2"/>
        <v>56000</v>
      </c>
    </row>
    <row r="32" spans="1:9" ht="18.75" customHeight="1" x14ac:dyDescent="0.25">
      <c r="A32" s="97">
        <v>26</v>
      </c>
      <c r="B32" s="149" t="s">
        <v>208</v>
      </c>
      <c r="C32" s="99">
        <v>0.5</v>
      </c>
      <c r="D32" s="99">
        <v>104000</v>
      </c>
      <c r="E32" s="98">
        <f t="shared" si="0"/>
        <v>52000</v>
      </c>
      <c r="F32" s="97">
        <f t="shared" si="1"/>
        <v>4000</v>
      </c>
      <c r="G32" s="97">
        <f t="shared" si="2"/>
        <v>56000</v>
      </c>
    </row>
    <row r="33" spans="1:9" ht="18.75" customHeight="1" x14ac:dyDescent="0.25">
      <c r="A33" s="97"/>
      <c r="B33" s="151" t="s">
        <v>150</v>
      </c>
      <c r="C33" s="151">
        <f>SUM(C7:C32)</f>
        <v>15.860000000000001</v>
      </c>
      <c r="D33" s="151">
        <f>SUM(D7:D32)</f>
        <v>2756000</v>
      </c>
      <c r="E33" s="151">
        <f>SUM(E7:E32)</f>
        <v>1698440</v>
      </c>
      <c r="F33" s="151">
        <f>SUM(F7:F32)</f>
        <v>126880</v>
      </c>
      <c r="G33" s="151">
        <f>SUM(G7:G32)</f>
        <v>1825320</v>
      </c>
      <c r="I33" s="259"/>
    </row>
    <row r="34" spans="1:9" ht="18.75" customHeight="1" x14ac:dyDescent="0.25">
      <c r="A34" s="139"/>
      <c r="B34" s="166"/>
      <c r="C34" s="166"/>
      <c r="D34" s="166"/>
      <c r="E34" s="166"/>
      <c r="F34" s="166"/>
      <c r="G34" s="166"/>
    </row>
    <row r="35" spans="1:9" ht="18.75" customHeight="1" x14ac:dyDescent="0.25">
      <c r="A35" s="139"/>
      <c r="B35" s="166"/>
      <c r="C35" s="166"/>
      <c r="D35" s="166"/>
      <c r="E35" s="166"/>
      <c r="F35" s="166"/>
      <c r="G35" s="166"/>
    </row>
    <row r="36" spans="1:9" ht="33" customHeight="1" x14ac:dyDescent="0.25">
      <c r="A36" s="139"/>
      <c r="B36" s="330" t="s">
        <v>189</v>
      </c>
      <c r="C36" s="330"/>
      <c r="D36" s="330"/>
      <c r="E36" s="330"/>
      <c r="F36" s="330"/>
      <c r="G36" s="330"/>
      <c r="H36" s="330"/>
    </row>
    <row r="37" spans="1:9" ht="21" customHeight="1" x14ac:dyDescent="0.25">
      <c r="A37" s="139"/>
      <c r="B37" s="72"/>
      <c r="C37" s="72" t="s">
        <v>93</v>
      </c>
      <c r="D37" s="72"/>
      <c r="E37" s="14"/>
      <c r="F37" s="14"/>
      <c r="G37" s="14"/>
      <c r="H37" s="14"/>
    </row>
    <row r="38" spans="1:9" ht="21" customHeight="1" x14ac:dyDescent="0.25">
      <c r="A38" s="139"/>
      <c r="B38" s="79" t="s">
        <v>23</v>
      </c>
      <c r="C38" s="79"/>
      <c r="D38" s="79"/>
      <c r="E38" s="79"/>
      <c r="F38" s="79"/>
      <c r="G38" s="79"/>
      <c r="H38" s="79"/>
    </row>
    <row r="39" spans="1:9" ht="21" customHeight="1" x14ac:dyDescent="0.25">
      <c r="A39" s="139"/>
      <c r="B39" s="60"/>
      <c r="C39" s="72" t="s">
        <v>94</v>
      </c>
      <c r="D39" s="72"/>
      <c r="E39" s="13"/>
      <c r="F39" s="13"/>
      <c r="G39" s="13"/>
      <c r="H39" s="13"/>
    </row>
    <row r="40" spans="1:9" ht="21" customHeight="1" x14ac:dyDescent="0.25">
      <c r="A40" s="139"/>
      <c r="B40" s="143"/>
      <c r="C40" s="140"/>
      <c r="D40" s="140"/>
      <c r="E40" s="141"/>
      <c r="F40" s="139"/>
      <c r="G40" s="139"/>
    </row>
    <row r="41" spans="1:9" ht="21" customHeight="1" x14ac:dyDescent="0.25">
      <c r="A41" s="144"/>
      <c r="B41" s="145"/>
      <c r="C41" s="140"/>
      <c r="D41" s="140"/>
      <c r="E41" s="338"/>
      <c r="F41" s="338"/>
      <c r="G41" s="338"/>
    </row>
    <row r="42" spans="1:9" ht="21" customHeight="1" x14ac:dyDescent="0.25">
      <c r="A42" s="144"/>
      <c r="B42" s="145"/>
      <c r="C42" s="140"/>
      <c r="D42" s="140"/>
      <c r="E42" s="141"/>
      <c r="F42" s="139"/>
      <c r="G42" s="139"/>
    </row>
    <row r="43" spans="1:9" ht="21" customHeight="1" x14ac:dyDescent="0.25">
      <c r="A43" s="139"/>
      <c r="B43" s="143"/>
      <c r="C43" s="140"/>
      <c r="D43" s="140"/>
      <c r="E43" s="141"/>
      <c r="F43" s="139"/>
      <c r="G43" s="139"/>
    </row>
    <row r="44" spans="1:9" ht="21" customHeight="1" x14ac:dyDescent="0.25">
      <c r="A44" s="139"/>
      <c r="B44" s="143"/>
      <c r="C44" s="140"/>
      <c r="D44" s="140"/>
      <c r="E44" s="141"/>
      <c r="F44" s="139"/>
      <c r="G44" s="139"/>
    </row>
    <row r="45" spans="1:9" ht="21" customHeight="1" x14ac:dyDescent="0.25">
      <c r="A45" s="139"/>
      <c r="B45" s="143"/>
      <c r="C45" s="140"/>
      <c r="D45" s="140"/>
      <c r="E45" s="141"/>
      <c r="F45" s="139"/>
      <c r="G45" s="139"/>
    </row>
    <row r="46" spans="1:9" ht="21" customHeight="1" x14ac:dyDescent="0.25">
      <c r="A46" s="139"/>
      <c r="B46" s="146"/>
      <c r="C46" s="140"/>
      <c r="D46" s="140"/>
      <c r="E46" s="141"/>
      <c r="F46" s="147"/>
      <c r="G46" s="139"/>
    </row>
    <row r="47" spans="1:9" ht="21" customHeight="1" x14ac:dyDescent="0.25">
      <c r="A47" s="139"/>
      <c r="B47" s="143"/>
      <c r="C47" s="140"/>
      <c r="D47" s="140"/>
      <c r="E47" s="141"/>
      <c r="F47" s="139"/>
      <c r="G47" s="142"/>
    </row>
    <row r="48" spans="1:9" ht="21" customHeight="1" x14ac:dyDescent="0.25">
      <c r="A48" s="139"/>
      <c r="B48" s="143"/>
      <c r="C48" s="140"/>
      <c r="D48" s="140"/>
      <c r="E48" s="141"/>
      <c r="F48" s="139"/>
      <c r="G48" s="142"/>
    </row>
    <row r="49" spans="1:7" ht="21" customHeight="1" x14ac:dyDescent="0.25">
      <c r="A49" s="139"/>
      <c r="B49" s="143"/>
      <c r="C49" s="140"/>
      <c r="D49" s="140"/>
      <c r="E49" s="141"/>
      <c r="F49" s="139"/>
      <c r="G49" s="139"/>
    </row>
    <row r="50" spans="1:7" ht="24" customHeight="1" x14ac:dyDescent="0.25">
      <c r="A50" s="139"/>
      <c r="B50" s="164"/>
      <c r="C50" s="164"/>
      <c r="D50" s="164"/>
      <c r="E50" s="164"/>
      <c r="F50" s="164"/>
      <c r="G50" s="165"/>
    </row>
    <row r="51" spans="1:7" s="13" customFormat="1" ht="30.75" customHeight="1" x14ac:dyDescent="0.25">
      <c r="A51" s="335"/>
      <c r="B51" s="335"/>
      <c r="C51" s="335"/>
      <c r="D51" s="335"/>
      <c r="E51" s="335"/>
      <c r="F51" s="335"/>
      <c r="G51" s="335"/>
    </row>
    <row r="52" spans="1:7" s="14" customFormat="1" x14ac:dyDescent="0.25">
      <c r="A52" s="72"/>
      <c r="B52" s="72"/>
    </row>
    <row r="53" spans="1:7" s="13" customFormat="1" x14ac:dyDescent="0.25"/>
    <row r="54" spans="1:7" s="13" customFormat="1" x14ac:dyDescent="0.25">
      <c r="A54" s="60"/>
      <c r="B54" s="72"/>
    </row>
    <row r="55" spans="1:7" x14ac:dyDescent="0.25">
      <c r="A55" s="16"/>
      <c r="B55" s="16"/>
      <c r="C55" s="16"/>
      <c r="D55" s="16"/>
      <c r="E55" s="16"/>
      <c r="F55" s="16"/>
      <c r="G55" s="16"/>
    </row>
    <row r="56" spans="1:7" ht="15" x14ac:dyDescent="0.25">
      <c r="A56"/>
      <c r="B56"/>
      <c r="C56"/>
      <c r="D56"/>
      <c r="E56"/>
      <c r="F56"/>
      <c r="G56"/>
    </row>
    <row r="64" spans="1:7" x14ac:dyDescent="0.25">
      <c r="F64" s="19" t="s">
        <v>66</v>
      </c>
    </row>
  </sheetData>
  <mergeCells count="8">
    <mergeCell ref="A51:G51"/>
    <mergeCell ref="E1:G1"/>
    <mergeCell ref="E2:G2"/>
    <mergeCell ref="E3:G3"/>
    <mergeCell ref="A4:G4"/>
    <mergeCell ref="A5:G5"/>
    <mergeCell ref="B36:H36"/>
    <mergeCell ref="E41:G41"/>
  </mergeCells>
  <pageMargins left="0.19541666666666666" right="0.11166666666666666" top="0.75" bottom="0.75" header="0.3" footer="0.3"/>
  <pageSetup scale="67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H52"/>
  <sheetViews>
    <sheetView zoomScaleNormal="100" workbookViewId="0">
      <selection activeCell="E3" sqref="E3:G3"/>
    </sheetView>
  </sheetViews>
  <sheetFormatPr defaultRowHeight="15.75" x14ac:dyDescent="0.25"/>
  <cols>
    <col min="1" max="1" width="5.7109375" style="19" customWidth="1"/>
    <col min="2" max="2" width="36.28515625" style="19" customWidth="1"/>
    <col min="3" max="4" width="10.5703125" style="19" customWidth="1"/>
    <col min="5" max="5" width="19.140625" style="19" customWidth="1"/>
    <col min="6" max="6" width="17" style="19" customWidth="1"/>
    <col min="7" max="7" width="23.7109375" style="19" customWidth="1"/>
  </cols>
  <sheetData>
    <row r="1" spans="1:8" x14ac:dyDescent="0.25">
      <c r="E1" s="332" t="s">
        <v>62</v>
      </c>
      <c r="F1" s="332"/>
      <c r="G1" s="332"/>
    </row>
    <row r="2" spans="1:8" x14ac:dyDescent="0.25">
      <c r="A2" s="249"/>
      <c r="B2" s="249"/>
      <c r="C2" s="249"/>
      <c r="D2" s="249"/>
      <c r="E2" s="339" t="s">
        <v>92</v>
      </c>
      <c r="F2" s="339"/>
      <c r="G2" s="339"/>
      <c r="H2" s="183"/>
    </row>
    <row r="3" spans="1:8" x14ac:dyDescent="0.25">
      <c r="A3" s="249"/>
      <c r="B3" s="249"/>
      <c r="C3" s="249"/>
      <c r="D3" s="249"/>
      <c r="E3" s="340" t="s">
        <v>249</v>
      </c>
      <c r="F3" s="340"/>
      <c r="G3" s="340"/>
      <c r="H3" s="183"/>
    </row>
    <row r="4" spans="1:8" ht="15" x14ac:dyDescent="0.25">
      <c r="A4" s="341" t="s">
        <v>123</v>
      </c>
      <c r="B4" s="341"/>
      <c r="C4" s="341"/>
      <c r="D4" s="341"/>
      <c r="E4" s="341"/>
      <c r="F4" s="341"/>
      <c r="G4" s="341"/>
      <c r="H4" s="183"/>
    </row>
    <row r="5" spans="1:8" ht="16.5" thickBot="1" x14ac:dyDescent="0.3">
      <c r="A5" s="342" t="s">
        <v>229</v>
      </c>
      <c r="B5" s="342"/>
      <c r="C5" s="342"/>
      <c r="D5" s="342"/>
      <c r="E5" s="342"/>
      <c r="F5" s="342"/>
      <c r="G5" s="342"/>
      <c r="H5" s="183"/>
    </row>
    <row r="6" spans="1:8" ht="110.25" x14ac:dyDescent="0.25">
      <c r="A6" s="250" t="s">
        <v>1</v>
      </c>
      <c r="B6" s="250" t="s">
        <v>18</v>
      </c>
      <c r="C6" s="250" t="s">
        <v>19</v>
      </c>
      <c r="D6" s="250" t="s">
        <v>20</v>
      </c>
      <c r="E6" s="250" t="s">
        <v>164</v>
      </c>
      <c r="F6" s="250" t="s">
        <v>5</v>
      </c>
      <c r="G6" s="250" t="s">
        <v>6</v>
      </c>
      <c r="H6" s="183"/>
    </row>
    <row r="7" spans="1:8" ht="18.75" customHeight="1" x14ac:dyDescent="0.25">
      <c r="A7" s="98">
        <v>1</v>
      </c>
      <c r="B7" s="184" t="s">
        <v>24</v>
      </c>
      <c r="C7" s="99">
        <v>1</v>
      </c>
      <c r="D7" s="99">
        <v>127000</v>
      </c>
      <c r="E7" s="98">
        <f>C7*D7</f>
        <v>127000</v>
      </c>
      <c r="F7" s="98">
        <f>8000*C7</f>
        <v>8000</v>
      </c>
      <c r="G7" s="98">
        <f>E7+F7</f>
        <v>135000</v>
      </c>
      <c r="H7" s="183"/>
    </row>
    <row r="8" spans="1:8" ht="35.450000000000003" customHeight="1" x14ac:dyDescent="0.25">
      <c r="A8" s="98"/>
      <c r="B8" s="224" t="s">
        <v>190</v>
      </c>
      <c r="C8" s="99">
        <v>0.25</v>
      </c>
      <c r="D8" s="99">
        <v>104000</v>
      </c>
      <c r="E8" s="98">
        <f t="shared" ref="E8:E22" si="0">C8*D8</f>
        <v>26000</v>
      </c>
      <c r="F8" s="98">
        <f>8000*C8</f>
        <v>2000</v>
      </c>
      <c r="G8" s="98">
        <f>E8+F8</f>
        <v>28000</v>
      </c>
      <c r="H8" s="183"/>
    </row>
    <row r="9" spans="1:8" s="183" customFormat="1" ht="18.75" customHeight="1" x14ac:dyDescent="0.25">
      <c r="A9" s="98">
        <v>2</v>
      </c>
      <c r="B9" s="184" t="s">
        <v>194</v>
      </c>
      <c r="C9" s="99">
        <v>0.5</v>
      </c>
      <c r="D9" s="99">
        <v>104000</v>
      </c>
      <c r="E9" s="98">
        <f t="shared" si="0"/>
        <v>52000</v>
      </c>
      <c r="F9" s="98">
        <f t="shared" ref="F9:F22" si="1">8000*C9</f>
        <v>4000</v>
      </c>
      <c r="G9" s="98">
        <f t="shared" ref="G9:G22" si="2">E9+F9</f>
        <v>56000</v>
      </c>
    </row>
    <row r="10" spans="1:8" ht="18.75" customHeight="1" x14ac:dyDescent="0.25">
      <c r="A10" s="98">
        <v>3</v>
      </c>
      <c r="B10" s="184" t="s">
        <v>37</v>
      </c>
      <c r="C10" s="99">
        <v>1</v>
      </c>
      <c r="D10" s="99">
        <v>104000</v>
      </c>
      <c r="E10" s="98">
        <f t="shared" si="0"/>
        <v>104000</v>
      </c>
      <c r="F10" s="98">
        <f t="shared" si="1"/>
        <v>8000</v>
      </c>
      <c r="G10" s="98">
        <f t="shared" si="2"/>
        <v>112000</v>
      </c>
      <c r="H10" s="183"/>
    </row>
    <row r="11" spans="1:8" s="183" customFormat="1" ht="18.75" customHeight="1" x14ac:dyDescent="0.25">
      <c r="A11" s="98">
        <v>4</v>
      </c>
      <c r="B11" s="184" t="s">
        <v>168</v>
      </c>
      <c r="C11" s="99">
        <v>1</v>
      </c>
      <c r="D11" s="99">
        <v>104000</v>
      </c>
      <c r="E11" s="98">
        <f t="shared" si="0"/>
        <v>104000</v>
      </c>
      <c r="F11" s="98">
        <f t="shared" si="1"/>
        <v>8000</v>
      </c>
      <c r="G11" s="98">
        <f t="shared" si="2"/>
        <v>112000</v>
      </c>
    </row>
    <row r="12" spans="1:8" ht="18.75" customHeight="1" x14ac:dyDescent="0.25">
      <c r="A12" s="98">
        <v>5</v>
      </c>
      <c r="B12" s="184" t="s">
        <v>165</v>
      </c>
      <c r="C12" s="99">
        <v>0.5</v>
      </c>
      <c r="D12" s="99">
        <v>104000</v>
      </c>
      <c r="E12" s="98">
        <f t="shared" si="0"/>
        <v>52000</v>
      </c>
      <c r="F12" s="98">
        <f t="shared" si="1"/>
        <v>4000</v>
      </c>
      <c r="G12" s="98">
        <f t="shared" si="2"/>
        <v>56000</v>
      </c>
      <c r="H12" s="183"/>
    </row>
    <row r="13" spans="1:8" ht="18.75" customHeight="1" x14ac:dyDescent="0.25">
      <c r="A13" s="98">
        <v>6</v>
      </c>
      <c r="B13" s="184" t="s">
        <v>40</v>
      </c>
      <c r="C13" s="99">
        <v>1</v>
      </c>
      <c r="D13" s="99">
        <v>104000</v>
      </c>
      <c r="E13" s="98">
        <f t="shared" si="0"/>
        <v>104000</v>
      </c>
      <c r="F13" s="98">
        <f t="shared" si="1"/>
        <v>8000</v>
      </c>
      <c r="G13" s="98">
        <f t="shared" si="2"/>
        <v>112000</v>
      </c>
      <c r="H13" s="183"/>
    </row>
    <row r="14" spans="1:8" ht="18.75" customHeight="1" x14ac:dyDescent="0.25">
      <c r="A14" s="98">
        <v>7</v>
      </c>
      <c r="B14" s="184" t="s">
        <v>70</v>
      </c>
      <c r="C14" s="99">
        <v>0.5</v>
      </c>
      <c r="D14" s="99">
        <v>104000</v>
      </c>
      <c r="E14" s="98">
        <f t="shared" si="0"/>
        <v>52000</v>
      </c>
      <c r="F14" s="98">
        <f t="shared" si="1"/>
        <v>4000</v>
      </c>
      <c r="G14" s="98">
        <f t="shared" si="2"/>
        <v>56000</v>
      </c>
      <c r="H14" s="183"/>
    </row>
    <row r="15" spans="1:8" ht="18.75" customHeight="1" x14ac:dyDescent="0.25">
      <c r="A15" s="98">
        <v>8</v>
      </c>
      <c r="B15" s="184" t="s">
        <v>22</v>
      </c>
      <c r="C15" s="99">
        <v>0.5</v>
      </c>
      <c r="D15" s="99">
        <v>104000</v>
      </c>
      <c r="E15" s="98">
        <f t="shared" si="0"/>
        <v>52000</v>
      </c>
      <c r="F15" s="98">
        <f t="shared" si="1"/>
        <v>4000</v>
      </c>
      <c r="G15" s="98">
        <f t="shared" si="2"/>
        <v>56000</v>
      </c>
      <c r="H15" s="183"/>
    </row>
    <row r="16" spans="1:8" s="183" customFormat="1" ht="18.75" customHeight="1" x14ac:dyDescent="0.25">
      <c r="A16" s="98">
        <v>9</v>
      </c>
      <c r="B16" s="184" t="s">
        <v>30</v>
      </c>
      <c r="C16" s="99">
        <v>0.25</v>
      </c>
      <c r="D16" s="99">
        <v>104000</v>
      </c>
      <c r="E16" s="98">
        <f t="shared" si="0"/>
        <v>26000</v>
      </c>
      <c r="F16" s="98">
        <f t="shared" si="1"/>
        <v>2000</v>
      </c>
      <c r="G16" s="98">
        <f t="shared" si="2"/>
        <v>28000</v>
      </c>
    </row>
    <row r="17" spans="1:8" s="183" customFormat="1" ht="18.75" customHeight="1" x14ac:dyDescent="0.25">
      <c r="A17" s="98">
        <v>10</v>
      </c>
      <c r="B17" s="184" t="s">
        <v>155</v>
      </c>
      <c r="C17" s="99">
        <v>0.25</v>
      </c>
      <c r="D17" s="99">
        <v>104000</v>
      </c>
      <c r="E17" s="98">
        <f t="shared" si="0"/>
        <v>26000</v>
      </c>
      <c r="F17" s="98">
        <f t="shared" si="1"/>
        <v>2000</v>
      </c>
      <c r="G17" s="98">
        <f t="shared" si="2"/>
        <v>28000</v>
      </c>
    </row>
    <row r="18" spans="1:8" s="183" customFormat="1" ht="18.75" customHeight="1" x14ac:dyDescent="0.25">
      <c r="A18" s="98">
        <v>11</v>
      </c>
      <c r="B18" s="184" t="s">
        <v>29</v>
      </c>
      <c r="C18" s="99">
        <v>0.5</v>
      </c>
      <c r="D18" s="99">
        <v>104000</v>
      </c>
      <c r="E18" s="98">
        <f t="shared" si="0"/>
        <v>52000</v>
      </c>
      <c r="F18" s="98">
        <f t="shared" si="1"/>
        <v>4000</v>
      </c>
      <c r="G18" s="98">
        <f t="shared" si="2"/>
        <v>56000</v>
      </c>
    </row>
    <row r="19" spans="1:8" s="183" customFormat="1" ht="18.75" customHeight="1" x14ac:dyDescent="0.25">
      <c r="A19" s="98">
        <v>12</v>
      </c>
      <c r="B19" s="184" t="s">
        <v>29</v>
      </c>
      <c r="C19" s="99">
        <v>0.5</v>
      </c>
      <c r="D19" s="99">
        <v>104000</v>
      </c>
      <c r="E19" s="98">
        <f t="shared" si="0"/>
        <v>52000</v>
      </c>
      <c r="F19" s="98">
        <f t="shared" si="1"/>
        <v>4000</v>
      </c>
      <c r="G19" s="98">
        <f t="shared" si="2"/>
        <v>56000</v>
      </c>
    </row>
    <row r="20" spans="1:8" s="183" customFormat="1" ht="18.75" customHeight="1" x14ac:dyDescent="0.25">
      <c r="A20" s="98">
        <v>13</v>
      </c>
      <c r="B20" s="184" t="s">
        <v>205</v>
      </c>
      <c r="C20" s="99">
        <v>1</v>
      </c>
      <c r="D20" s="99">
        <v>104000</v>
      </c>
      <c r="E20" s="98">
        <f t="shared" si="0"/>
        <v>104000</v>
      </c>
      <c r="F20" s="98">
        <f t="shared" si="1"/>
        <v>8000</v>
      </c>
      <c r="G20" s="98">
        <f t="shared" si="2"/>
        <v>112000</v>
      </c>
    </row>
    <row r="21" spans="1:8" s="183" customFormat="1" ht="18.75" customHeight="1" x14ac:dyDescent="0.25">
      <c r="A21" s="98">
        <v>14</v>
      </c>
      <c r="B21" s="184" t="s">
        <v>208</v>
      </c>
      <c r="C21" s="99">
        <v>0.25</v>
      </c>
      <c r="D21" s="99">
        <v>104000</v>
      </c>
      <c r="E21" s="98">
        <f t="shared" si="0"/>
        <v>26000</v>
      </c>
      <c r="F21" s="98">
        <f t="shared" si="1"/>
        <v>2000</v>
      </c>
      <c r="G21" s="98">
        <f t="shared" si="2"/>
        <v>28000</v>
      </c>
    </row>
    <row r="22" spans="1:8" s="183" customFormat="1" ht="18.75" customHeight="1" x14ac:dyDescent="0.25">
      <c r="A22" s="98">
        <v>15</v>
      </c>
      <c r="B22" s="184" t="s">
        <v>240</v>
      </c>
      <c r="C22" s="99">
        <v>0.25</v>
      </c>
      <c r="D22" s="99">
        <v>104000</v>
      </c>
      <c r="E22" s="98">
        <f t="shared" si="0"/>
        <v>26000</v>
      </c>
      <c r="F22" s="98">
        <f t="shared" si="1"/>
        <v>2000</v>
      </c>
      <c r="G22" s="98">
        <f t="shared" si="2"/>
        <v>28000</v>
      </c>
    </row>
    <row r="23" spans="1:8" ht="18.75" customHeight="1" x14ac:dyDescent="0.25">
      <c r="A23" s="98"/>
      <c r="B23" s="182"/>
      <c r="C23" s="182">
        <f>SUM(C7:C22)</f>
        <v>9.25</v>
      </c>
      <c r="D23" s="182">
        <f>SUM(D7:D22)</f>
        <v>1687000</v>
      </c>
      <c r="E23" s="182">
        <f>SUM(E7:E22)</f>
        <v>985000</v>
      </c>
      <c r="F23" s="182">
        <f>SUM(F7:F22)</f>
        <v>74000</v>
      </c>
      <c r="G23" s="182">
        <f>SUM(G7:G22)</f>
        <v>1059000</v>
      </c>
      <c r="H23" s="183"/>
    </row>
    <row r="24" spans="1:8" ht="33" customHeight="1" x14ac:dyDescent="0.25">
      <c r="A24" s="141"/>
      <c r="B24" s="343" t="s">
        <v>189</v>
      </c>
      <c r="C24" s="343"/>
      <c r="D24" s="343"/>
      <c r="E24" s="343"/>
      <c r="F24" s="343"/>
      <c r="G24" s="343"/>
      <c r="H24" s="343"/>
    </row>
    <row r="25" spans="1:8" ht="21" customHeight="1" x14ac:dyDescent="0.25">
      <c r="A25" s="141"/>
      <c r="B25" s="251"/>
      <c r="C25" s="251" t="s">
        <v>93</v>
      </c>
      <c r="D25" s="251"/>
      <c r="E25" s="252"/>
      <c r="F25" s="252"/>
      <c r="G25" s="252"/>
      <c r="H25" s="252"/>
    </row>
    <row r="26" spans="1:8" ht="21" customHeight="1" x14ac:dyDescent="0.25">
      <c r="A26" s="141"/>
      <c r="B26" s="253" t="s">
        <v>23</v>
      </c>
      <c r="C26" s="253"/>
      <c r="D26" s="253"/>
      <c r="E26" s="253"/>
      <c r="F26" s="253"/>
      <c r="G26" s="253"/>
      <c r="H26" s="253"/>
    </row>
    <row r="27" spans="1:8" ht="21" customHeight="1" x14ac:dyDescent="0.25">
      <c r="A27" s="141"/>
      <c r="B27" s="254"/>
      <c r="C27" s="251" t="s">
        <v>94</v>
      </c>
      <c r="D27" s="251"/>
      <c r="E27" s="255"/>
      <c r="F27" s="255"/>
      <c r="G27" s="255"/>
      <c r="H27" s="255"/>
    </row>
    <row r="28" spans="1:8" ht="21" customHeight="1" x14ac:dyDescent="0.25">
      <c r="A28" s="141"/>
      <c r="B28" s="256"/>
      <c r="C28" s="140"/>
      <c r="D28" s="140"/>
      <c r="E28" s="141"/>
      <c r="F28" s="141"/>
      <c r="G28" s="141"/>
      <c r="H28" s="183"/>
    </row>
    <row r="29" spans="1:8" ht="21" customHeight="1" x14ac:dyDescent="0.25">
      <c r="A29" s="141"/>
      <c r="B29" s="256"/>
      <c r="C29" s="140"/>
      <c r="D29" s="140"/>
      <c r="E29" s="338"/>
      <c r="F29" s="338"/>
      <c r="G29" s="338"/>
      <c r="H29" s="183"/>
    </row>
    <row r="30" spans="1:8" ht="21" customHeight="1" x14ac:dyDescent="0.25">
      <c r="A30" s="144"/>
      <c r="B30" s="145"/>
      <c r="C30" s="140"/>
      <c r="D30" s="140"/>
      <c r="E30" s="141"/>
      <c r="F30" s="139"/>
      <c r="G30" s="139"/>
    </row>
    <row r="31" spans="1:8" ht="21" customHeight="1" x14ac:dyDescent="0.25">
      <c r="A31" s="139"/>
      <c r="B31" s="143"/>
      <c r="C31" s="140"/>
      <c r="D31" s="140"/>
      <c r="E31" s="141"/>
      <c r="F31" s="139"/>
      <c r="G31" s="139"/>
    </row>
    <row r="32" spans="1:8" ht="21" customHeight="1" x14ac:dyDescent="0.25">
      <c r="A32" s="139"/>
      <c r="B32" s="143"/>
      <c r="C32" s="140"/>
      <c r="D32" s="140"/>
      <c r="E32" s="141"/>
      <c r="F32" s="139"/>
      <c r="G32" s="139"/>
    </row>
    <row r="33" spans="1:7" ht="21" customHeight="1" x14ac:dyDescent="0.25">
      <c r="A33" s="139"/>
      <c r="B33" s="143"/>
      <c r="C33" s="140"/>
      <c r="D33" s="140"/>
      <c r="E33" s="141"/>
      <c r="F33" s="139"/>
      <c r="G33" s="139"/>
    </row>
    <row r="34" spans="1:7" ht="21" customHeight="1" x14ac:dyDescent="0.25">
      <c r="A34" s="139"/>
      <c r="B34" s="146"/>
      <c r="C34" s="140"/>
      <c r="D34" s="140"/>
      <c r="E34" s="141"/>
      <c r="F34" s="147"/>
      <c r="G34" s="139"/>
    </row>
    <row r="35" spans="1:7" ht="21" customHeight="1" x14ac:dyDescent="0.25">
      <c r="A35" s="139"/>
      <c r="B35" s="143"/>
      <c r="C35" s="140"/>
      <c r="D35" s="140"/>
      <c r="E35" s="141"/>
      <c r="F35" s="139"/>
      <c r="G35" s="142"/>
    </row>
    <row r="36" spans="1:7" ht="21" customHeight="1" x14ac:dyDescent="0.25">
      <c r="A36" s="139"/>
      <c r="B36" s="143"/>
      <c r="C36" s="140"/>
      <c r="D36" s="140"/>
      <c r="E36" s="141"/>
      <c r="F36" s="139"/>
      <c r="G36" s="142"/>
    </row>
    <row r="37" spans="1:7" ht="21" customHeight="1" x14ac:dyDescent="0.25">
      <c r="A37" s="139"/>
      <c r="B37" s="143"/>
      <c r="C37" s="140"/>
      <c r="D37" s="140"/>
      <c r="E37" s="141"/>
      <c r="F37" s="139"/>
      <c r="G37" s="139"/>
    </row>
    <row r="38" spans="1:7" ht="24" customHeight="1" x14ac:dyDescent="0.25">
      <c r="A38" s="139"/>
      <c r="B38" s="164"/>
      <c r="C38" s="164"/>
      <c r="D38" s="164"/>
      <c r="E38" s="164"/>
      <c r="F38" s="164"/>
      <c r="G38" s="165"/>
    </row>
    <row r="39" spans="1:7" s="13" customFormat="1" ht="30.75" customHeight="1" x14ac:dyDescent="0.25">
      <c r="A39" s="335"/>
      <c r="B39" s="335"/>
      <c r="C39" s="335"/>
      <c r="D39" s="335"/>
      <c r="E39" s="335"/>
      <c r="F39" s="335"/>
      <c r="G39" s="335"/>
    </row>
    <row r="40" spans="1:7" s="14" customFormat="1" x14ac:dyDescent="0.25">
      <c r="A40" s="72"/>
      <c r="B40" s="72"/>
    </row>
    <row r="41" spans="1:7" s="13" customFormat="1" x14ac:dyDescent="0.25"/>
    <row r="42" spans="1:7" s="13" customFormat="1" x14ac:dyDescent="0.25">
      <c r="A42" s="60"/>
      <c r="B42" s="72"/>
    </row>
    <row r="43" spans="1:7" x14ac:dyDescent="0.25">
      <c r="A43" s="16"/>
      <c r="B43" s="16"/>
      <c r="C43" s="16"/>
      <c r="D43" s="16"/>
      <c r="E43" s="16"/>
      <c r="F43" s="16"/>
      <c r="G43" s="16"/>
    </row>
    <row r="44" spans="1:7" ht="15" x14ac:dyDescent="0.25">
      <c r="A44"/>
      <c r="B44"/>
      <c r="C44"/>
      <c r="D44"/>
      <c r="E44"/>
      <c r="F44"/>
      <c r="G44"/>
    </row>
    <row r="52" spans="6:6" x14ac:dyDescent="0.25">
      <c r="F52" s="19" t="s">
        <v>66</v>
      </c>
    </row>
  </sheetData>
  <mergeCells count="8">
    <mergeCell ref="A39:G39"/>
    <mergeCell ref="E1:G1"/>
    <mergeCell ref="E2:G2"/>
    <mergeCell ref="E3:G3"/>
    <mergeCell ref="A4:G4"/>
    <mergeCell ref="A5:G5"/>
    <mergeCell ref="B24:H24"/>
    <mergeCell ref="E29:G29"/>
  </mergeCells>
  <pageMargins left="0.19541666666666666" right="0.11166666666666666" top="0.75" bottom="0.75" header="0.3" footer="0.3"/>
  <pageSetup scale="67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I49"/>
  <sheetViews>
    <sheetView zoomScaleNormal="100" workbookViewId="0">
      <selection activeCell="E3" sqref="E3:G3"/>
    </sheetView>
  </sheetViews>
  <sheetFormatPr defaultRowHeight="15.75" x14ac:dyDescent="0.25"/>
  <cols>
    <col min="1" max="1" width="5.7109375" style="19" customWidth="1"/>
    <col min="2" max="2" width="27.140625" style="19" customWidth="1"/>
    <col min="3" max="4" width="10.5703125" style="19" customWidth="1"/>
    <col min="5" max="5" width="19.140625" style="19" customWidth="1"/>
    <col min="6" max="6" width="17" style="19" customWidth="1"/>
    <col min="7" max="7" width="23.7109375" style="19" customWidth="1"/>
  </cols>
  <sheetData>
    <row r="1" spans="1:9" x14ac:dyDescent="0.25">
      <c r="E1" s="332" t="s">
        <v>62</v>
      </c>
      <c r="F1" s="332"/>
      <c r="G1" s="332"/>
    </row>
    <row r="2" spans="1:9" x14ac:dyDescent="0.25">
      <c r="E2" s="332" t="s">
        <v>92</v>
      </c>
      <c r="F2" s="332"/>
      <c r="G2" s="332"/>
    </row>
    <row r="3" spans="1:9" x14ac:dyDescent="0.25">
      <c r="E3" s="319" t="s">
        <v>249</v>
      </c>
      <c r="F3" s="319"/>
      <c r="G3" s="319"/>
    </row>
    <row r="4" spans="1:9" ht="15" x14ac:dyDescent="0.25">
      <c r="A4" s="336" t="s">
        <v>123</v>
      </c>
      <c r="B4" s="336"/>
      <c r="C4" s="336"/>
      <c r="D4" s="336"/>
      <c r="E4" s="336"/>
      <c r="F4" s="336"/>
      <c r="G4" s="336"/>
    </row>
    <row r="5" spans="1:9" ht="16.5" thickBot="1" x14ac:dyDescent="0.3">
      <c r="A5" s="337" t="s">
        <v>230</v>
      </c>
      <c r="B5" s="337"/>
      <c r="C5" s="337"/>
      <c r="D5" s="337"/>
      <c r="E5" s="337"/>
      <c r="F5" s="337"/>
      <c r="G5" s="337"/>
    </row>
    <row r="6" spans="1:9" ht="110.25" x14ac:dyDescent="0.25">
      <c r="A6" s="148" t="s">
        <v>1</v>
      </c>
      <c r="B6" s="148" t="s">
        <v>18</v>
      </c>
      <c r="C6" s="148" t="s">
        <v>19</v>
      </c>
      <c r="D6" s="148" t="s">
        <v>20</v>
      </c>
      <c r="E6" s="148" t="s">
        <v>166</v>
      </c>
      <c r="F6" s="148" t="s">
        <v>5</v>
      </c>
      <c r="G6" s="148" t="s">
        <v>6</v>
      </c>
    </row>
    <row r="7" spans="1:9" ht="18.75" customHeight="1" x14ac:dyDescent="0.25">
      <c r="A7" s="97">
        <v>1</v>
      </c>
      <c r="B7" s="104" t="s">
        <v>24</v>
      </c>
      <c r="C7" s="99">
        <v>1</v>
      </c>
      <c r="D7" s="99">
        <v>127000</v>
      </c>
      <c r="E7" s="98">
        <f>D7*C7</f>
        <v>127000</v>
      </c>
      <c r="F7" s="97">
        <f>8000*C7</f>
        <v>8000</v>
      </c>
      <c r="G7" s="97">
        <f>E7+F7</f>
        <v>135000</v>
      </c>
    </row>
    <row r="8" spans="1:9" ht="18.75" customHeight="1" x14ac:dyDescent="0.25">
      <c r="A8" s="97">
        <v>2</v>
      </c>
      <c r="B8" s="104" t="s">
        <v>23</v>
      </c>
      <c r="C8" s="99">
        <v>0.5</v>
      </c>
      <c r="D8" s="99">
        <v>104000</v>
      </c>
      <c r="E8" s="98">
        <f t="shared" ref="E8:E19" si="0">D8*C8</f>
        <v>52000</v>
      </c>
      <c r="F8" s="97">
        <f t="shared" ref="F8:F19" si="1">8000*C8</f>
        <v>4000</v>
      </c>
      <c r="G8" s="97">
        <f t="shared" ref="G8:G19" si="2">E8+F8</f>
        <v>56000</v>
      </c>
    </row>
    <row r="9" spans="1:9" ht="18.75" customHeight="1" x14ac:dyDescent="0.25">
      <c r="A9" s="97">
        <v>3</v>
      </c>
      <c r="B9" s="104" t="s">
        <v>30</v>
      </c>
      <c r="C9" s="99">
        <v>0.25</v>
      </c>
      <c r="D9" s="99">
        <v>104000</v>
      </c>
      <c r="E9" s="98">
        <f t="shared" si="0"/>
        <v>26000</v>
      </c>
      <c r="F9" s="97">
        <f t="shared" si="1"/>
        <v>2000</v>
      </c>
      <c r="G9" s="97">
        <f t="shared" si="2"/>
        <v>28000</v>
      </c>
    </row>
    <row r="10" spans="1:9" ht="18.75" customHeight="1" x14ac:dyDescent="0.25">
      <c r="A10" s="97">
        <v>4</v>
      </c>
      <c r="B10" s="104" t="s">
        <v>36</v>
      </c>
      <c r="C10" s="99">
        <v>0.5</v>
      </c>
      <c r="D10" s="99">
        <v>104000</v>
      </c>
      <c r="E10" s="98">
        <f t="shared" si="0"/>
        <v>52000</v>
      </c>
      <c r="F10" s="97">
        <f t="shared" si="1"/>
        <v>4000</v>
      </c>
      <c r="G10" s="97">
        <f t="shared" si="2"/>
        <v>56000</v>
      </c>
    </row>
    <row r="11" spans="1:9" ht="18.75" customHeight="1" x14ac:dyDescent="0.25">
      <c r="A11" s="97">
        <v>5</v>
      </c>
      <c r="B11" s="104" t="s">
        <v>37</v>
      </c>
      <c r="C11" s="99">
        <v>1</v>
      </c>
      <c r="D11" s="99">
        <v>104000</v>
      </c>
      <c r="E11" s="98">
        <f t="shared" si="0"/>
        <v>104000</v>
      </c>
      <c r="F11" s="97">
        <f t="shared" si="1"/>
        <v>8000</v>
      </c>
      <c r="G11" s="97">
        <f t="shared" si="2"/>
        <v>112000</v>
      </c>
    </row>
    <row r="12" spans="1:9" ht="18.75" customHeight="1" x14ac:dyDescent="0.25">
      <c r="A12" s="97">
        <v>6</v>
      </c>
      <c r="B12" s="100" t="s">
        <v>158</v>
      </c>
      <c r="C12" s="99">
        <v>1</v>
      </c>
      <c r="D12" s="99">
        <v>104000</v>
      </c>
      <c r="E12" s="98">
        <f t="shared" si="0"/>
        <v>104000</v>
      </c>
      <c r="F12" s="97">
        <f t="shared" si="1"/>
        <v>8000</v>
      </c>
      <c r="G12" s="97">
        <f t="shared" si="2"/>
        <v>112000</v>
      </c>
    </row>
    <row r="13" spans="1:9" ht="18.75" customHeight="1" x14ac:dyDescent="0.25">
      <c r="A13" s="97">
        <v>7</v>
      </c>
      <c r="B13" s="100" t="s">
        <v>40</v>
      </c>
      <c r="C13" s="99">
        <v>1</v>
      </c>
      <c r="D13" s="99">
        <v>104000</v>
      </c>
      <c r="E13" s="98">
        <f t="shared" si="0"/>
        <v>104000</v>
      </c>
      <c r="F13" s="97">
        <f t="shared" si="1"/>
        <v>8000</v>
      </c>
      <c r="G13" s="97">
        <f t="shared" si="2"/>
        <v>112000</v>
      </c>
    </row>
    <row r="14" spans="1:9" ht="18.75" customHeight="1" x14ac:dyDescent="0.25">
      <c r="A14" s="97">
        <v>8</v>
      </c>
      <c r="B14" s="100" t="s">
        <v>41</v>
      </c>
      <c r="C14" s="99">
        <v>0.5</v>
      </c>
      <c r="D14" s="99">
        <v>104000</v>
      </c>
      <c r="E14" s="98">
        <f t="shared" si="0"/>
        <v>52000</v>
      </c>
      <c r="F14" s="97">
        <f t="shared" si="1"/>
        <v>4000</v>
      </c>
      <c r="G14" s="97">
        <f t="shared" si="2"/>
        <v>56000</v>
      </c>
    </row>
    <row r="15" spans="1:9" ht="18.75" customHeight="1" x14ac:dyDescent="0.25">
      <c r="A15" s="97">
        <v>9</v>
      </c>
      <c r="B15" s="100" t="s">
        <v>22</v>
      </c>
      <c r="C15" s="99">
        <v>0.5</v>
      </c>
      <c r="D15" s="99">
        <v>104000</v>
      </c>
      <c r="E15" s="98">
        <f t="shared" si="0"/>
        <v>52000</v>
      </c>
      <c r="F15" s="97">
        <f t="shared" si="1"/>
        <v>4000</v>
      </c>
      <c r="G15" s="97">
        <f t="shared" si="2"/>
        <v>56000</v>
      </c>
      <c r="I15" t="s">
        <v>119</v>
      </c>
    </row>
    <row r="16" spans="1:9" ht="18.75" customHeight="1" x14ac:dyDescent="0.25">
      <c r="A16" s="97"/>
      <c r="B16" s="100" t="s">
        <v>35</v>
      </c>
      <c r="C16" s="99">
        <v>0.25</v>
      </c>
      <c r="D16" s="99">
        <v>104000</v>
      </c>
      <c r="E16" s="98">
        <f t="shared" si="0"/>
        <v>26000</v>
      </c>
      <c r="F16" s="97">
        <f t="shared" si="1"/>
        <v>2000</v>
      </c>
      <c r="G16" s="97">
        <f t="shared" si="2"/>
        <v>28000</v>
      </c>
    </row>
    <row r="17" spans="1:8" ht="18.75" customHeight="1" x14ac:dyDescent="0.25">
      <c r="A17" s="97"/>
      <c r="B17" s="100" t="s">
        <v>208</v>
      </c>
      <c r="C17" s="99">
        <v>0.25</v>
      </c>
      <c r="D17" s="99">
        <v>104000</v>
      </c>
      <c r="E17" s="98">
        <f t="shared" si="0"/>
        <v>26000</v>
      </c>
      <c r="F17" s="97">
        <f t="shared" si="1"/>
        <v>2000</v>
      </c>
      <c r="G17" s="97">
        <f t="shared" si="2"/>
        <v>28000</v>
      </c>
    </row>
    <row r="18" spans="1:8" ht="18.75" customHeight="1" x14ac:dyDescent="0.25">
      <c r="A18" s="97"/>
      <c r="B18" s="100" t="s">
        <v>170</v>
      </c>
      <c r="C18" s="99">
        <v>0.25</v>
      </c>
      <c r="D18" s="99">
        <v>104000</v>
      </c>
      <c r="E18" s="98">
        <f t="shared" si="0"/>
        <v>26000</v>
      </c>
      <c r="F18" s="97">
        <f t="shared" si="1"/>
        <v>2000</v>
      </c>
      <c r="G18" s="97">
        <f t="shared" si="2"/>
        <v>28000</v>
      </c>
    </row>
    <row r="19" spans="1:8" ht="18.75" customHeight="1" x14ac:dyDescent="0.25">
      <c r="A19" s="97">
        <v>10</v>
      </c>
      <c r="B19" s="149" t="s">
        <v>29</v>
      </c>
      <c r="C19" s="99">
        <v>0.25</v>
      </c>
      <c r="D19" s="99">
        <v>104000</v>
      </c>
      <c r="E19" s="98">
        <f t="shared" si="0"/>
        <v>26000</v>
      </c>
      <c r="F19" s="97">
        <f t="shared" si="1"/>
        <v>2000</v>
      </c>
      <c r="G19" s="97">
        <f t="shared" si="2"/>
        <v>28000</v>
      </c>
    </row>
    <row r="20" spans="1:8" ht="18.75" customHeight="1" x14ac:dyDescent="0.25">
      <c r="A20" s="97">
        <v>11</v>
      </c>
      <c r="B20" s="151"/>
      <c r="C20" s="151">
        <f>SUM(C7:C19)</f>
        <v>7.25</v>
      </c>
      <c r="D20" s="151"/>
      <c r="E20" s="151">
        <f t="shared" ref="E20:G20" si="3">SUM(E7:E19)</f>
        <v>777000</v>
      </c>
      <c r="F20" s="151">
        <f t="shared" si="3"/>
        <v>58000</v>
      </c>
      <c r="G20" s="151">
        <f t="shared" si="3"/>
        <v>835000</v>
      </c>
    </row>
    <row r="21" spans="1:8" ht="33" customHeight="1" x14ac:dyDescent="0.25">
      <c r="A21" s="139"/>
      <c r="B21" s="330" t="s">
        <v>189</v>
      </c>
      <c r="C21" s="330"/>
      <c r="D21" s="330"/>
      <c r="E21" s="330"/>
      <c r="F21" s="330"/>
      <c r="G21" s="330"/>
      <c r="H21" s="330"/>
    </row>
    <row r="22" spans="1:8" ht="21" customHeight="1" x14ac:dyDescent="0.25">
      <c r="A22" s="139"/>
      <c r="B22" s="72"/>
      <c r="C22" s="72" t="s">
        <v>93</v>
      </c>
      <c r="D22" s="72"/>
      <c r="E22" s="14"/>
      <c r="F22" s="14"/>
      <c r="G22" s="14"/>
      <c r="H22" s="14"/>
    </row>
    <row r="23" spans="1:8" ht="21" customHeight="1" x14ac:dyDescent="0.25">
      <c r="A23" s="139"/>
      <c r="B23" s="79" t="s">
        <v>23</v>
      </c>
      <c r="C23" s="79"/>
      <c r="D23" s="79"/>
      <c r="E23" s="79"/>
      <c r="F23" s="79"/>
      <c r="G23" s="79"/>
      <c r="H23" s="79"/>
    </row>
    <row r="24" spans="1:8" ht="21" customHeight="1" x14ac:dyDescent="0.25">
      <c r="A24" s="139"/>
      <c r="B24" s="60"/>
      <c r="C24" s="72" t="s">
        <v>94</v>
      </c>
      <c r="D24" s="72"/>
      <c r="E24" s="13"/>
      <c r="F24" s="13"/>
      <c r="G24" s="13"/>
      <c r="H24" s="13"/>
    </row>
    <row r="25" spans="1:8" ht="21" customHeight="1" x14ac:dyDescent="0.25">
      <c r="A25" s="139"/>
      <c r="B25" s="143"/>
      <c r="C25" s="140"/>
      <c r="D25" s="140"/>
      <c r="E25" s="141"/>
      <c r="F25" s="139"/>
      <c r="G25" s="139"/>
    </row>
    <row r="26" spans="1:8" ht="21" customHeight="1" x14ac:dyDescent="0.25">
      <c r="A26" s="144"/>
      <c r="B26" s="145"/>
      <c r="C26" s="140"/>
      <c r="D26" s="140"/>
      <c r="E26" s="338"/>
      <c r="F26" s="338"/>
      <c r="G26" s="338"/>
    </row>
    <row r="27" spans="1:8" ht="21" customHeight="1" x14ac:dyDescent="0.25">
      <c r="A27" s="144"/>
      <c r="B27" s="145"/>
      <c r="C27" s="140"/>
      <c r="D27" s="140"/>
      <c r="E27" s="141"/>
      <c r="F27" s="139"/>
      <c r="G27" s="139"/>
    </row>
    <row r="28" spans="1:8" ht="21" customHeight="1" x14ac:dyDescent="0.25">
      <c r="A28" s="139"/>
      <c r="B28" s="143"/>
      <c r="C28" s="140"/>
      <c r="D28" s="140"/>
      <c r="E28" s="141"/>
      <c r="F28" s="139"/>
      <c r="G28" s="139"/>
    </row>
    <row r="29" spans="1:8" ht="21" customHeight="1" x14ac:dyDescent="0.25">
      <c r="A29" s="139"/>
      <c r="B29" s="143"/>
      <c r="C29" s="140"/>
      <c r="D29" s="140"/>
      <c r="E29" s="141"/>
      <c r="F29" s="139"/>
      <c r="G29" s="139"/>
    </row>
    <row r="30" spans="1:8" ht="21" customHeight="1" x14ac:dyDescent="0.25">
      <c r="A30" s="139"/>
      <c r="B30" s="143"/>
      <c r="C30" s="140"/>
      <c r="D30" s="140"/>
      <c r="E30" s="141"/>
      <c r="F30" s="139"/>
      <c r="G30" s="139"/>
    </row>
    <row r="31" spans="1:8" ht="21" customHeight="1" x14ac:dyDescent="0.25">
      <c r="A31" s="139"/>
      <c r="B31" s="146"/>
      <c r="C31" s="140"/>
      <c r="D31" s="140"/>
      <c r="E31" s="141"/>
      <c r="F31" s="147"/>
      <c r="G31" s="139"/>
    </row>
    <row r="32" spans="1:8" ht="21" customHeight="1" x14ac:dyDescent="0.25">
      <c r="A32" s="139"/>
      <c r="B32" s="143"/>
      <c r="C32" s="140"/>
      <c r="D32" s="140"/>
      <c r="E32" s="141"/>
      <c r="F32" s="139"/>
      <c r="G32" s="142"/>
    </row>
    <row r="33" spans="1:7" ht="21" customHeight="1" x14ac:dyDescent="0.25">
      <c r="A33" s="139"/>
      <c r="B33" s="143"/>
      <c r="C33" s="140"/>
      <c r="D33" s="140"/>
      <c r="E33" s="141"/>
      <c r="F33" s="139"/>
      <c r="G33" s="142"/>
    </row>
    <row r="34" spans="1:7" ht="21" customHeight="1" x14ac:dyDescent="0.25">
      <c r="A34" s="139"/>
      <c r="B34" s="143"/>
      <c r="C34" s="140"/>
      <c r="D34" s="140"/>
      <c r="E34" s="141"/>
      <c r="F34" s="139"/>
      <c r="G34" s="139"/>
    </row>
    <row r="35" spans="1:7" ht="24" customHeight="1" x14ac:dyDescent="0.25">
      <c r="A35" s="139"/>
      <c r="B35" s="164"/>
      <c r="C35" s="164"/>
      <c r="D35" s="164"/>
      <c r="E35" s="164"/>
      <c r="F35" s="164"/>
      <c r="G35" s="165"/>
    </row>
    <row r="36" spans="1:7" s="13" customFormat="1" ht="30.75" customHeight="1" x14ac:dyDescent="0.25">
      <c r="A36" s="335"/>
      <c r="B36" s="335"/>
      <c r="C36" s="335"/>
      <c r="D36" s="335"/>
      <c r="E36" s="335"/>
      <c r="F36" s="335"/>
      <c r="G36" s="335"/>
    </row>
    <row r="37" spans="1:7" s="14" customFormat="1" x14ac:dyDescent="0.25">
      <c r="A37" s="72"/>
      <c r="B37" s="72"/>
    </row>
    <row r="38" spans="1:7" s="13" customFormat="1" x14ac:dyDescent="0.25"/>
    <row r="39" spans="1:7" s="13" customFormat="1" x14ac:dyDescent="0.25">
      <c r="A39" s="60"/>
      <c r="B39" s="72"/>
    </row>
    <row r="40" spans="1:7" x14ac:dyDescent="0.25">
      <c r="A40" s="16"/>
      <c r="B40" s="16"/>
      <c r="C40" s="16"/>
      <c r="D40" s="16"/>
      <c r="E40" s="16"/>
      <c r="F40" s="16"/>
      <c r="G40" s="16"/>
    </row>
    <row r="41" spans="1:7" ht="15" x14ac:dyDescent="0.25">
      <c r="A41"/>
      <c r="B41"/>
      <c r="C41"/>
      <c r="D41"/>
      <c r="E41"/>
      <c r="F41"/>
      <c r="G41"/>
    </row>
    <row r="49" spans="6:6" x14ac:dyDescent="0.25">
      <c r="F49" s="19" t="s">
        <v>66</v>
      </c>
    </row>
  </sheetData>
  <mergeCells count="8">
    <mergeCell ref="A36:G36"/>
    <mergeCell ref="E1:G1"/>
    <mergeCell ref="E2:G2"/>
    <mergeCell ref="E3:G3"/>
    <mergeCell ref="A4:G4"/>
    <mergeCell ref="A5:G5"/>
    <mergeCell ref="B21:H21"/>
    <mergeCell ref="E26:G26"/>
  </mergeCells>
  <pageMargins left="0.19541666666666666" right="0.11166666666666666" top="0.75" bottom="0.75" header="0.3" footer="0.3"/>
  <pageSetup scale="67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I53"/>
  <sheetViews>
    <sheetView zoomScaleNormal="100" workbookViewId="0">
      <selection activeCell="E3" sqref="E3:G3"/>
    </sheetView>
  </sheetViews>
  <sheetFormatPr defaultRowHeight="15.75" x14ac:dyDescent="0.25"/>
  <cols>
    <col min="1" max="1" width="5.7109375" style="19" customWidth="1"/>
    <col min="2" max="2" width="30" style="19" customWidth="1"/>
    <col min="3" max="4" width="10.5703125" style="19" customWidth="1"/>
    <col min="5" max="5" width="19.140625" style="19" customWidth="1"/>
    <col min="6" max="6" width="17" style="19" customWidth="1"/>
    <col min="7" max="7" width="23.7109375" style="19" customWidth="1"/>
    <col min="9" max="9" width="9" bestFit="1" customWidth="1"/>
  </cols>
  <sheetData>
    <row r="1" spans="1:9" x14ac:dyDescent="0.25">
      <c r="E1" s="332" t="s">
        <v>62</v>
      </c>
      <c r="F1" s="332"/>
      <c r="G1" s="332"/>
    </row>
    <row r="2" spans="1:9" x14ac:dyDescent="0.25">
      <c r="E2" s="332" t="s">
        <v>92</v>
      </c>
      <c r="F2" s="332"/>
      <c r="G2" s="332"/>
    </row>
    <row r="3" spans="1:9" x14ac:dyDescent="0.25">
      <c r="E3" s="319" t="s">
        <v>249</v>
      </c>
      <c r="F3" s="319"/>
      <c r="G3" s="319"/>
    </row>
    <row r="4" spans="1:9" ht="15" x14ac:dyDescent="0.25">
      <c r="A4" s="336" t="s">
        <v>123</v>
      </c>
      <c r="B4" s="336"/>
      <c r="C4" s="336"/>
      <c r="D4" s="336"/>
      <c r="E4" s="336"/>
      <c r="F4" s="336"/>
      <c r="G4" s="336"/>
    </row>
    <row r="5" spans="1:9" ht="16.5" thickBot="1" x14ac:dyDescent="0.3">
      <c r="A5" s="337" t="s">
        <v>231</v>
      </c>
      <c r="B5" s="337"/>
      <c r="C5" s="337"/>
      <c r="D5" s="337"/>
      <c r="E5" s="337"/>
      <c r="F5" s="337"/>
      <c r="G5" s="337"/>
    </row>
    <row r="6" spans="1:9" ht="110.25" x14ac:dyDescent="0.25">
      <c r="A6" s="148" t="s">
        <v>1</v>
      </c>
      <c r="B6" s="148" t="s">
        <v>18</v>
      </c>
      <c r="C6" s="148" t="s">
        <v>19</v>
      </c>
      <c r="D6" s="148" t="s">
        <v>20</v>
      </c>
      <c r="E6" s="148" t="s">
        <v>169</v>
      </c>
      <c r="F6" s="148" t="s">
        <v>5</v>
      </c>
      <c r="G6" s="148" t="s">
        <v>6</v>
      </c>
    </row>
    <row r="7" spans="1:9" ht="18.75" customHeight="1" x14ac:dyDescent="0.25">
      <c r="A7" s="97">
        <v>1</v>
      </c>
      <c r="B7" s="104" t="s">
        <v>24</v>
      </c>
      <c r="C7" s="99">
        <v>1</v>
      </c>
      <c r="D7" s="99">
        <v>140000</v>
      </c>
      <c r="E7" s="98">
        <f>D7*C7</f>
        <v>140000</v>
      </c>
      <c r="F7" s="97">
        <f>8000*C7</f>
        <v>8000</v>
      </c>
      <c r="G7" s="97">
        <f>E7+F7</f>
        <v>148000</v>
      </c>
    </row>
    <row r="8" spans="1:9" ht="18.75" customHeight="1" x14ac:dyDescent="0.25">
      <c r="A8" s="97">
        <v>2</v>
      </c>
      <c r="B8" s="104" t="s">
        <v>25</v>
      </c>
      <c r="C8" s="99">
        <v>1</v>
      </c>
      <c r="D8" s="99">
        <v>110000</v>
      </c>
      <c r="E8" s="98">
        <f t="shared" ref="E8:E23" si="0">D8*C8</f>
        <v>110000</v>
      </c>
      <c r="F8" s="97">
        <f t="shared" ref="F8:F23" si="1">8000*C8</f>
        <v>8000</v>
      </c>
      <c r="G8" s="97">
        <f t="shared" ref="G8:G23" si="2">E8+F8</f>
        <v>118000</v>
      </c>
    </row>
    <row r="9" spans="1:9" ht="18.75" customHeight="1" x14ac:dyDescent="0.25">
      <c r="A9" s="97">
        <v>3</v>
      </c>
      <c r="B9" s="104" t="s">
        <v>167</v>
      </c>
      <c r="C9" s="99">
        <v>1</v>
      </c>
      <c r="D9" s="99">
        <v>104000</v>
      </c>
      <c r="E9" s="98">
        <f t="shared" si="0"/>
        <v>104000</v>
      </c>
      <c r="F9" s="97">
        <f t="shared" si="1"/>
        <v>8000</v>
      </c>
      <c r="G9" s="97">
        <f t="shared" si="2"/>
        <v>112000</v>
      </c>
    </row>
    <row r="10" spans="1:9" ht="18.75" customHeight="1" x14ac:dyDescent="0.25">
      <c r="A10" s="97">
        <v>4</v>
      </c>
      <c r="B10" s="104" t="s">
        <v>167</v>
      </c>
      <c r="C10" s="99">
        <v>1</v>
      </c>
      <c r="D10" s="99">
        <v>104000</v>
      </c>
      <c r="E10" s="98">
        <f t="shared" si="0"/>
        <v>104000</v>
      </c>
      <c r="F10" s="97">
        <f t="shared" si="1"/>
        <v>8000</v>
      </c>
      <c r="G10" s="97">
        <f t="shared" si="2"/>
        <v>112000</v>
      </c>
    </row>
    <row r="11" spans="1:9" ht="18.75" customHeight="1" x14ac:dyDescent="0.25">
      <c r="A11" s="97">
        <v>5</v>
      </c>
      <c r="B11" s="104" t="s">
        <v>168</v>
      </c>
      <c r="C11" s="99">
        <v>1</v>
      </c>
      <c r="D11" s="99">
        <v>104000</v>
      </c>
      <c r="E11" s="98">
        <f t="shared" si="0"/>
        <v>104000</v>
      </c>
      <c r="F11" s="97">
        <f t="shared" si="1"/>
        <v>8000</v>
      </c>
      <c r="G11" s="97">
        <f t="shared" si="2"/>
        <v>112000</v>
      </c>
    </row>
    <row r="12" spans="1:9" ht="18.75" customHeight="1" x14ac:dyDescent="0.25">
      <c r="A12" s="97">
        <v>6</v>
      </c>
      <c r="B12" s="104" t="s">
        <v>168</v>
      </c>
      <c r="C12" s="99">
        <v>1</v>
      </c>
      <c r="D12" s="99">
        <v>104000</v>
      </c>
      <c r="E12" s="98">
        <f t="shared" si="0"/>
        <v>104000</v>
      </c>
      <c r="F12" s="97">
        <f t="shared" si="1"/>
        <v>8000</v>
      </c>
      <c r="G12" s="97">
        <f t="shared" si="2"/>
        <v>112000</v>
      </c>
    </row>
    <row r="13" spans="1:9" ht="18.75" customHeight="1" x14ac:dyDescent="0.25">
      <c r="A13" s="97">
        <v>7</v>
      </c>
      <c r="B13" s="100" t="s">
        <v>40</v>
      </c>
      <c r="C13" s="99">
        <v>1</v>
      </c>
      <c r="D13" s="99">
        <v>104000</v>
      </c>
      <c r="E13" s="98">
        <f t="shared" si="0"/>
        <v>104000</v>
      </c>
      <c r="F13" s="97">
        <f t="shared" si="1"/>
        <v>8000</v>
      </c>
      <c r="G13" s="97">
        <f t="shared" si="2"/>
        <v>112000</v>
      </c>
    </row>
    <row r="14" spans="1:9" ht="18.75" customHeight="1" x14ac:dyDescent="0.25">
      <c r="A14" s="97">
        <v>8</v>
      </c>
      <c r="B14" s="100" t="s">
        <v>70</v>
      </c>
      <c r="C14" s="99">
        <v>1</v>
      </c>
      <c r="D14" s="99">
        <v>104000</v>
      </c>
      <c r="E14" s="98">
        <f t="shared" si="0"/>
        <v>104000</v>
      </c>
      <c r="F14" s="97">
        <f t="shared" si="1"/>
        <v>8000</v>
      </c>
      <c r="G14" s="97">
        <f t="shared" si="2"/>
        <v>112000</v>
      </c>
    </row>
    <row r="15" spans="1:9" ht="18.75" customHeight="1" x14ac:dyDescent="0.25">
      <c r="A15" s="97">
        <v>9</v>
      </c>
      <c r="B15" s="100" t="s">
        <v>30</v>
      </c>
      <c r="C15" s="99">
        <v>1</v>
      </c>
      <c r="D15" s="99">
        <v>104000</v>
      </c>
      <c r="E15" s="98">
        <f t="shared" si="0"/>
        <v>104000</v>
      </c>
      <c r="F15" s="97">
        <f t="shared" si="1"/>
        <v>8000</v>
      </c>
      <c r="G15" s="97">
        <f t="shared" si="2"/>
        <v>112000</v>
      </c>
      <c r="I15" t="s">
        <v>119</v>
      </c>
    </row>
    <row r="16" spans="1:9" ht="18.75" customHeight="1" x14ac:dyDescent="0.25">
      <c r="A16" s="97">
        <v>10</v>
      </c>
      <c r="B16" s="168" t="s">
        <v>36</v>
      </c>
      <c r="C16" s="99">
        <v>1</v>
      </c>
      <c r="D16" s="99">
        <v>104000</v>
      </c>
      <c r="E16" s="98">
        <f t="shared" si="0"/>
        <v>104000</v>
      </c>
      <c r="F16" s="97">
        <f t="shared" si="1"/>
        <v>8000</v>
      </c>
      <c r="G16" s="97">
        <f t="shared" si="2"/>
        <v>112000</v>
      </c>
    </row>
    <row r="17" spans="1:8" ht="18.75" customHeight="1" x14ac:dyDescent="0.25">
      <c r="A17" s="97">
        <v>11</v>
      </c>
      <c r="B17" s="151" t="s">
        <v>11</v>
      </c>
      <c r="C17" s="169">
        <v>1</v>
      </c>
      <c r="D17" s="99">
        <v>104000</v>
      </c>
      <c r="E17" s="98">
        <f t="shared" si="0"/>
        <v>104000</v>
      </c>
      <c r="F17" s="97">
        <f t="shared" si="1"/>
        <v>8000</v>
      </c>
      <c r="G17" s="97">
        <f t="shared" si="2"/>
        <v>112000</v>
      </c>
    </row>
    <row r="18" spans="1:8" ht="18.75" customHeight="1" x14ac:dyDescent="0.25">
      <c r="A18" s="97">
        <v>12</v>
      </c>
      <c r="B18" s="151" t="s">
        <v>22</v>
      </c>
      <c r="C18" s="169">
        <v>1</v>
      </c>
      <c r="D18" s="99">
        <v>104000</v>
      </c>
      <c r="E18" s="98">
        <f t="shared" si="0"/>
        <v>104000</v>
      </c>
      <c r="F18" s="97">
        <f t="shared" si="1"/>
        <v>8000</v>
      </c>
      <c r="G18" s="97">
        <f t="shared" si="2"/>
        <v>112000</v>
      </c>
    </row>
    <row r="19" spans="1:8" ht="18.75" customHeight="1" x14ac:dyDescent="0.25">
      <c r="A19" s="97">
        <v>13</v>
      </c>
      <c r="B19" s="151" t="s">
        <v>22</v>
      </c>
      <c r="C19" s="169">
        <v>1</v>
      </c>
      <c r="D19" s="99">
        <v>104000</v>
      </c>
      <c r="E19" s="98">
        <f t="shared" si="0"/>
        <v>104000</v>
      </c>
      <c r="F19" s="97">
        <f t="shared" si="1"/>
        <v>8000</v>
      </c>
      <c r="G19" s="97">
        <f t="shared" si="2"/>
        <v>112000</v>
      </c>
    </row>
    <row r="20" spans="1:8" ht="18.75" customHeight="1" x14ac:dyDescent="0.25">
      <c r="A20" s="97">
        <v>14</v>
      </c>
      <c r="B20" s="151" t="s">
        <v>29</v>
      </c>
      <c r="C20" s="169">
        <v>1</v>
      </c>
      <c r="D20" s="99">
        <v>104000</v>
      </c>
      <c r="E20" s="98">
        <f t="shared" si="0"/>
        <v>104000</v>
      </c>
      <c r="F20" s="97">
        <f t="shared" si="1"/>
        <v>8000</v>
      </c>
      <c r="G20" s="97">
        <f t="shared" si="2"/>
        <v>112000</v>
      </c>
    </row>
    <row r="21" spans="1:8" ht="18.75" customHeight="1" x14ac:dyDescent="0.25">
      <c r="A21" s="98">
        <v>15</v>
      </c>
      <c r="B21" s="182" t="s">
        <v>208</v>
      </c>
      <c r="C21" s="98">
        <v>0.5</v>
      </c>
      <c r="D21" s="99">
        <v>104000</v>
      </c>
      <c r="E21" s="98">
        <f t="shared" si="0"/>
        <v>52000</v>
      </c>
      <c r="F21" s="98">
        <f t="shared" si="1"/>
        <v>4000</v>
      </c>
      <c r="G21" s="98">
        <f t="shared" si="2"/>
        <v>56000</v>
      </c>
    </row>
    <row r="22" spans="1:8" ht="18.75" customHeight="1" x14ac:dyDescent="0.25">
      <c r="A22" s="98">
        <v>16</v>
      </c>
      <c r="B22" s="182" t="s">
        <v>209</v>
      </c>
      <c r="C22" s="98">
        <v>0.5</v>
      </c>
      <c r="D22" s="99">
        <v>104000</v>
      </c>
      <c r="E22" s="98">
        <f t="shared" si="0"/>
        <v>52000</v>
      </c>
      <c r="F22" s="98">
        <f t="shared" si="1"/>
        <v>4000</v>
      </c>
      <c r="G22" s="98">
        <f t="shared" si="2"/>
        <v>56000</v>
      </c>
    </row>
    <row r="23" spans="1:8" ht="18.75" customHeight="1" x14ac:dyDescent="0.25">
      <c r="A23" s="98">
        <v>17</v>
      </c>
      <c r="B23" s="182" t="s">
        <v>35</v>
      </c>
      <c r="C23" s="98">
        <v>0.25</v>
      </c>
      <c r="D23" s="99">
        <v>104000</v>
      </c>
      <c r="E23" s="98">
        <f t="shared" si="0"/>
        <v>26000</v>
      </c>
      <c r="F23" s="98">
        <f t="shared" si="1"/>
        <v>2000</v>
      </c>
      <c r="G23" s="98">
        <f t="shared" si="2"/>
        <v>28000</v>
      </c>
    </row>
    <row r="24" spans="1:8" ht="18.75" customHeight="1" x14ac:dyDescent="0.25">
      <c r="A24" s="97"/>
      <c r="B24" s="151" t="s">
        <v>16</v>
      </c>
      <c r="C24" s="169">
        <f>SUM(C7:C23)</f>
        <v>15.25</v>
      </c>
      <c r="D24" s="151">
        <f>SUM(D7:D23)</f>
        <v>1810000</v>
      </c>
      <c r="E24" s="151">
        <f>SUM(E7:E23)</f>
        <v>1628000</v>
      </c>
      <c r="F24" s="151">
        <f>SUM(F7:F23)</f>
        <v>122000</v>
      </c>
      <c r="G24" s="151">
        <f>SUM(G7:G23)</f>
        <v>1750000</v>
      </c>
    </row>
    <row r="25" spans="1:8" ht="33" customHeight="1" x14ac:dyDescent="0.25">
      <c r="A25" s="139"/>
      <c r="B25" s="330" t="s">
        <v>181</v>
      </c>
      <c r="C25" s="330"/>
      <c r="D25" s="330"/>
      <c r="E25" s="330"/>
      <c r="F25" s="330"/>
      <c r="G25" s="330"/>
      <c r="H25" s="330"/>
    </row>
    <row r="26" spans="1:8" ht="21" customHeight="1" x14ac:dyDescent="0.25">
      <c r="A26" s="139"/>
      <c r="B26" s="72"/>
      <c r="C26" s="72" t="s">
        <v>93</v>
      </c>
      <c r="D26" s="72"/>
      <c r="E26" s="14"/>
      <c r="F26" s="14"/>
      <c r="G26" s="14"/>
      <c r="H26" s="14"/>
    </row>
    <row r="27" spans="1:8" ht="21" customHeight="1" x14ac:dyDescent="0.25">
      <c r="A27" s="139"/>
      <c r="B27" s="79" t="s">
        <v>23</v>
      </c>
      <c r="C27" s="79"/>
      <c r="D27" s="79"/>
      <c r="E27" s="79"/>
      <c r="F27" s="79"/>
      <c r="G27" s="79"/>
      <c r="H27" s="79"/>
    </row>
    <row r="28" spans="1:8" ht="21" customHeight="1" x14ac:dyDescent="0.25">
      <c r="A28" s="139"/>
      <c r="B28" s="60"/>
      <c r="C28" s="72" t="s">
        <v>94</v>
      </c>
      <c r="D28" s="72"/>
      <c r="E28" s="13"/>
      <c r="F28" s="13"/>
      <c r="G28" s="13"/>
      <c r="H28" s="13"/>
    </row>
    <row r="29" spans="1:8" ht="21" customHeight="1" x14ac:dyDescent="0.25">
      <c r="A29" s="139"/>
      <c r="B29" s="143"/>
      <c r="C29" s="140"/>
      <c r="D29" s="140"/>
      <c r="E29" s="141"/>
      <c r="F29" s="139"/>
      <c r="G29" s="139"/>
    </row>
    <row r="30" spans="1:8" ht="21" customHeight="1" x14ac:dyDescent="0.25">
      <c r="A30" s="144"/>
      <c r="B30" s="145"/>
      <c r="C30" s="140"/>
      <c r="D30" s="140"/>
      <c r="E30" s="141"/>
      <c r="F30" s="139"/>
      <c r="G30" s="142"/>
    </row>
    <row r="31" spans="1:8" ht="21" customHeight="1" x14ac:dyDescent="0.25">
      <c r="A31" s="144"/>
      <c r="B31" s="145"/>
      <c r="C31" s="140"/>
      <c r="D31" s="140"/>
      <c r="E31" s="338"/>
      <c r="F31" s="338"/>
      <c r="G31" s="338"/>
    </row>
    <row r="32" spans="1:8" ht="21" customHeight="1" x14ac:dyDescent="0.25">
      <c r="A32" s="139"/>
      <c r="B32" s="143"/>
      <c r="C32" s="140"/>
      <c r="D32" s="140"/>
      <c r="E32" s="141"/>
      <c r="F32" s="139"/>
      <c r="G32" s="139"/>
    </row>
    <row r="33" spans="1:7" ht="21" customHeight="1" x14ac:dyDescent="0.25">
      <c r="A33" s="139"/>
      <c r="B33" s="143"/>
      <c r="C33" s="140"/>
      <c r="D33" s="140"/>
      <c r="E33" s="141"/>
      <c r="F33" s="139"/>
      <c r="G33" s="139"/>
    </row>
    <row r="34" spans="1:7" ht="21" customHeight="1" x14ac:dyDescent="0.25">
      <c r="A34" s="139"/>
      <c r="B34" s="143"/>
      <c r="C34" s="140"/>
      <c r="D34" s="140"/>
      <c r="E34" s="141"/>
      <c r="F34" s="139"/>
      <c r="G34" s="139"/>
    </row>
    <row r="35" spans="1:7" ht="21" customHeight="1" x14ac:dyDescent="0.25">
      <c r="A35" s="139"/>
      <c r="B35" s="146"/>
      <c r="C35" s="140"/>
      <c r="D35" s="140"/>
      <c r="E35" s="141"/>
      <c r="F35" s="147"/>
      <c r="G35" s="139"/>
    </row>
    <row r="36" spans="1:7" ht="21" customHeight="1" x14ac:dyDescent="0.25">
      <c r="A36" s="139"/>
      <c r="B36" s="143"/>
      <c r="C36" s="140"/>
      <c r="D36" s="140"/>
      <c r="E36" s="141"/>
      <c r="F36" s="139"/>
      <c r="G36" s="142"/>
    </row>
    <row r="37" spans="1:7" ht="21" customHeight="1" x14ac:dyDescent="0.25">
      <c r="A37" s="139"/>
      <c r="B37" s="143"/>
      <c r="C37" s="140"/>
      <c r="D37" s="140"/>
      <c r="E37" s="141"/>
      <c r="F37" s="139"/>
      <c r="G37" s="142"/>
    </row>
    <row r="38" spans="1:7" ht="21" customHeight="1" x14ac:dyDescent="0.25">
      <c r="A38" s="139"/>
      <c r="B38" s="143"/>
      <c r="C38" s="140"/>
      <c r="D38" s="140"/>
      <c r="E38" s="141"/>
      <c r="F38" s="139"/>
      <c r="G38" s="139"/>
    </row>
    <row r="39" spans="1:7" ht="24" customHeight="1" x14ac:dyDescent="0.25">
      <c r="A39" s="139"/>
      <c r="B39" s="164"/>
      <c r="C39" s="164"/>
      <c r="D39" s="164"/>
      <c r="E39" s="164"/>
      <c r="F39" s="164"/>
      <c r="G39" s="165"/>
    </row>
    <row r="40" spans="1:7" s="13" customFormat="1" ht="30.75" customHeight="1" x14ac:dyDescent="0.25">
      <c r="A40" s="335"/>
      <c r="B40" s="335"/>
      <c r="C40" s="335"/>
      <c r="D40" s="335"/>
      <c r="E40" s="335"/>
      <c r="F40" s="335"/>
      <c r="G40" s="335"/>
    </row>
    <row r="41" spans="1:7" s="14" customFormat="1" x14ac:dyDescent="0.25">
      <c r="A41" s="72"/>
      <c r="B41" s="72"/>
    </row>
    <row r="42" spans="1:7" s="13" customFormat="1" x14ac:dyDescent="0.25"/>
    <row r="43" spans="1:7" s="13" customFormat="1" x14ac:dyDescent="0.25">
      <c r="A43" s="60"/>
      <c r="B43" s="72"/>
    </row>
    <row r="44" spans="1:7" x14ac:dyDescent="0.25">
      <c r="A44" s="16"/>
      <c r="B44" s="16"/>
      <c r="C44" s="16"/>
      <c r="D44" s="16"/>
      <c r="E44" s="16"/>
      <c r="F44" s="16"/>
      <c r="G44" s="16"/>
    </row>
    <row r="45" spans="1:7" ht="15" x14ac:dyDescent="0.25">
      <c r="A45"/>
      <c r="B45"/>
      <c r="C45"/>
      <c r="D45"/>
      <c r="E45"/>
      <c r="F45"/>
      <c r="G45"/>
    </row>
    <row r="53" spans="6:6" x14ac:dyDescent="0.25">
      <c r="F53" s="19" t="s">
        <v>66</v>
      </c>
    </row>
  </sheetData>
  <mergeCells count="8">
    <mergeCell ref="A40:G40"/>
    <mergeCell ref="E1:G1"/>
    <mergeCell ref="E2:G2"/>
    <mergeCell ref="E3:G3"/>
    <mergeCell ref="A4:G4"/>
    <mergeCell ref="A5:G5"/>
    <mergeCell ref="B25:H25"/>
    <mergeCell ref="E31:G31"/>
  </mergeCells>
  <pageMargins left="0.19541666666666666" right="0.11166666666666666" top="0.75" bottom="0.75" header="0.3" footer="0.3"/>
  <pageSetup scale="6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1"/>
  <sheetViews>
    <sheetView zoomScaleNormal="100" workbookViewId="0">
      <selection activeCell="B30" sqref="B30:F30"/>
    </sheetView>
  </sheetViews>
  <sheetFormatPr defaultRowHeight="15.75" x14ac:dyDescent="0.25"/>
  <cols>
    <col min="1" max="1" width="5.42578125" style="16" customWidth="1"/>
    <col min="2" max="2" width="19.42578125" style="16" customWidth="1"/>
    <col min="3" max="3" width="18.5703125" style="19" customWidth="1"/>
    <col min="4" max="4" width="19.42578125" style="16" customWidth="1"/>
    <col min="5" max="5" width="16.28515625" style="16" customWidth="1"/>
    <col min="6" max="6" width="16.5703125" style="16" customWidth="1"/>
    <col min="7" max="7" width="14.140625" customWidth="1"/>
  </cols>
  <sheetData>
    <row r="1" spans="1:9" ht="16.5" customHeight="1" x14ac:dyDescent="0.25">
      <c r="A1" s="45"/>
      <c r="B1" s="45"/>
      <c r="C1" s="53" t="s">
        <v>59</v>
      </c>
      <c r="D1" s="77"/>
      <c r="E1" s="77" t="s">
        <v>62</v>
      </c>
      <c r="F1" s="293"/>
      <c r="G1" s="293"/>
    </row>
    <row r="2" spans="1:9" s="29" customFormat="1" ht="18.75" customHeight="1" x14ac:dyDescent="0.3">
      <c r="A2" s="31"/>
      <c r="B2" s="14"/>
      <c r="C2" s="70"/>
      <c r="D2" s="292" t="s">
        <v>92</v>
      </c>
      <c r="E2" s="292"/>
      <c r="F2" s="292"/>
      <c r="G2" s="292"/>
    </row>
    <row r="3" spans="1:9" s="29" customFormat="1" ht="20.25" customHeight="1" x14ac:dyDescent="0.3">
      <c r="A3" s="71"/>
      <c r="B3" s="72"/>
      <c r="C3" s="12"/>
      <c r="D3" s="60"/>
      <c r="E3" s="285" t="s">
        <v>249</v>
      </c>
      <c r="F3" s="285"/>
      <c r="G3" s="46"/>
    </row>
    <row r="4" spans="1:9" s="1" customFormat="1" ht="9.75" customHeight="1" x14ac:dyDescent="0.25">
      <c r="A4" s="25"/>
      <c r="B4" s="25"/>
      <c r="C4" s="27"/>
      <c r="D4" s="291"/>
      <c r="E4" s="291"/>
      <c r="F4" s="291"/>
      <c r="G4" s="291"/>
    </row>
    <row r="5" spans="1:9" s="1" customFormat="1" x14ac:dyDescent="0.2">
      <c r="A5" s="286" t="s">
        <v>0</v>
      </c>
      <c r="B5" s="286"/>
      <c r="C5" s="286"/>
      <c r="D5" s="286"/>
      <c r="E5" s="286"/>
      <c r="F5" s="286"/>
    </row>
    <row r="6" spans="1:9" s="1" customFormat="1" ht="16.5" thickBot="1" x14ac:dyDescent="0.3">
      <c r="A6" s="297" t="s">
        <v>57</v>
      </c>
      <c r="B6" s="297"/>
      <c r="C6" s="297"/>
      <c r="D6" s="297"/>
      <c r="E6" s="297"/>
      <c r="F6" s="297"/>
    </row>
    <row r="7" spans="1:9" s="2" customFormat="1" ht="63.75" thickBot="1" x14ac:dyDescent="0.25">
      <c r="A7" s="17" t="s">
        <v>1</v>
      </c>
      <c r="B7" s="17" t="s">
        <v>18</v>
      </c>
      <c r="C7" s="17" t="s">
        <v>19</v>
      </c>
      <c r="D7" s="17" t="s">
        <v>20</v>
      </c>
      <c r="E7" s="17" t="s">
        <v>21</v>
      </c>
      <c r="F7" s="17" t="s">
        <v>6</v>
      </c>
    </row>
    <row r="8" spans="1:9" s="1" customFormat="1" x14ac:dyDescent="0.25">
      <c r="A8" s="26">
        <v>1</v>
      </c>
      <c r="B8" s="18" t="s">
        <v>24</v>
      </c>
      <c r="C8" s="33">
        <v>1</v>
      </c>
      <c r="D8" s="18">
        <v>150000</v>
      </c>
      <c r="E8" s="18">
        <v>8000</v>
      </c>
      <c r="F8" s="107">
        <f>D8+E8</f>
        <v>158000</v>
      </c>
      <c r="G8" s="25"/>
      <c r="I8" s="25"/>
    </row>
    <row r="9" spans="1:9" s="1" customFormat="1" x14ac:dyDescent="0.25">
      <c r="A9" s="26">
        <v>2</v>
      </c>
      <c r="B9" s="32" t="s">
        <v>25</v>
      </c>
      <c r="C9" s="34">
        <v>1</v>
      </c>
      <c r="D9" s="32">
        <v>98000</v>
      </c>
      <c r="E9" s="32">
        <v>8000</v>
      </c>
      <c r="F9" s="18">
        <f t="shared" ref="F9:F22" si="0">D9+E9</f>
        <v>106000</v>
      </c>
      <c r="G9" s="25"/>
      <c r="I9" s="25"/>
    </row>
    <row r="10" spans="1:9" s="1" customFormat="1" x14ac:dyDescent="0.25">
      <c r="A10" s="26">
        <v>3</v>
      </c>
      <c r="B10" s="32" t="s">
        <v>26</v>
      </c>
      <c r="C10" s="34">
        <v>1</v>
      </c>
      <c r="D10" s="32">
        <v>95700</v>
      </c>
      <c r="E10" s="32">
        <v>8000</v>
      </c>
      <c r="F10" s="18">
        <f t="shared" si="0"/>
        <v>103700</v>
      </c>
      <c r="G10" s="25"/>
      <c r="I10" s="25"/>
    </row>
    <row r="11" spans="1:9" s="1" customFormat="1" x14ac:dyDescent="0.25">
      <c r="A11" s="26">
        <v>4</v>
      </c>
      <c r="B11" s="40" t="s">
        <v>35</v>
      </c>
      <c r="C11" s="47">
        <v>1</v>
      </c>
      <c r="D11" s="40">
        <v>95700</v>
      </c>
      <c r="E11" s="40">
        <v>8000</v>
      </c>
      <c r="F11" s="172">
        <f t="shared" si="0"/>
        <v>103700</v>
      </c>
      <c r="G11" s="25"/>
      <c r="I11" s="25"/>
    </row>
    <row r="12" spans="1:9" s="1" customFormat="1" x14ac:dyDescent="0.25">
      <c r="A12" s="26">
        <v>5</v>
      </c>
      <c r="B12" s="32" t="s">
        <v>27</v>
      </c>
      <c r="C12" s="34">
        <v>1</v>
      </c>
      <c r="D12" s="32">
        <v>95700</v>
      </c>
      <c r="E12" s="32">
        <v>8000</v>
      </c>
      <c r="F12" s="172">
        <f t="shared" si="0"/>
        <v>103700</v>
      </c>
      <c r="G12" s="25"/>
      <c r="I12" s="25"/>
    </row>
    <row r="13" spans="1:9" s="1" customFormat="1" x14ac:dyDescent="0.25">
      <c r="A13" s="26">
        <v>6</v>
      </c>
      <c r="B13" s="32" t="s">
        <v>27</v>
      </c>
      <c r="C13" s="34">
        <v>1</v>
      </c>
      <c r="D13" s="32">
        <v>104000</v>
      </c>
      <c r="E13" s="32">
        <v>8000</v>
      </c>
      <c r="F13" s="172">
        <f t="shared" si="0"/>
        <v>112000</v>
      </c>
      <c r="G13" s="25"/>
      <c r="I13" s="25"/>
    </row>
    <row r="14" spans="1:9" s="1" customFormat="1" x14ac:dyDescent="0.25">
      <c r="A14" s="26">
        <v>7</v>
      </c>
      <c r="B14" s="32" t="s">
        <v>27</v>
      </c>
      <c r="C14" s="34">
        <v>1</v>
      </c>
      <c r="D14" s="32">
        <v>104000</v>
      </c>
      <c r="E14" s="32">
        <v>8000</v>
      </c>
      <c r="F14" s="172">
        <f t="shared" si="0"/>
        <v>112000</v>
      </c>
      <c r="G14" s="25"/>
      <c r="I14" s="25"/>
    </row>
    <row r="15" spans="1:9" s="1" customFormat="1" x14ac:dyDescent="0.25">
      <c r="A15" s="26">
        <v>8</v>
      </c>
      <c r="B15" s="32" t="s">
        <v>28</v>
      </c>
      <c r="C15" s="34">
        <v>0.75</v>
      </c>
      <c r="D15" s="32">
        <v>71800</v>
      </c>
      <c r="E15" s="32">
        <v>6000</v>
      </c>
      <c r="F15" s="18">
        <f t="shared" si="0"/>
        <v>77800</v>
      </c>
      <c r="G15" s="25"/>
      <c r="I15" s="25"/>
    </row>
    <row r="16" spans="1:9" s="1" customFormat="1" x14ac:dyDescent="0.25">
      <c r="A16" s="26">
        <v>9</v>
      </c>
      <c r="B16" s="32" t="s">
        <v>22</v>
      </c>
      <c r="C16" s="34">
        <v>0.5</v>
      </c>
      <c r="D16" s="32">
        <v>47900</v>
      </c>
      <c r="E16" s="32">
        <v>4000</v>
      </c>
      <c r="F16" s="18">
        <f t="shared" si="0"/>
        <v>51900</v>
      </c>
      <c r="G16" s="25"/>
      <c r="I16" s="25"/>
    </row>
    <row r="17" spans="1:9" s="1" customFormat="1" x14ac:dyDescent="0.25">
      <c r="A17" s="26">
        <v>10</v>
      </c>
      <c r="B17" s="32" t="s">
        <v>27</v>
      </c>
      <c r="C17" s="34">
        <v>1</v>
      </c>
      <c r="D17" s="32">
        <v>104000</v>
      </c>
      <c r="E17" s="32">
        <v>8000</v>
      </c>
      <c r="F17" s="18">
        <f t="shared" si="0"/>
        <v>112000</v>
      </c>
      <c r="G17" s="25"/>
      <c r="I17" s="25"/>
    </row>
    <row r="18" spans="1:9" s="1" customFormat="1" x14ac:dyDescent="0.25">
      <c r="A18" s="26">
        <v>11</v>
      </c>
      <c r="B18" s="32" t="s">
        <v>29</v>
      </c>
      <c r="C18" s="34">
        <v>1</v>
      </c>
      <c r="D18" s="32">
        <v>104000</v>
      </c>
      <c r="E18" s="32">
        <v>8000</v>
      </c>
      <c r="F18" s="18">
        <f t="shared" si="0"/>
        <v>112000</v>
      </c>
      <c r="G18" s="25"/>
      <c r="I18" s="25"/>
    </row>
    <row r="19" spans="1:9" s="1" customFormat="1" x14ac:dyDescent="0.25">
      <c r="A19" s="26">
        <v>12</v>
      </c>
      <c r="B19" s="32" t="s">
        <v>96</v>
      </c>
      <c r="C19" s="34">
        <v>0.75</v>
      </c>
      <c r="D19" s="32">
        <v>78000</v>
      </c>
      <c r="E19" s="32">
        <v>6000</v>
      </c>
      <c r="F19" s="18">
        <f t="shared" si="0"/>
        <v>84000</v>
      </c>
      <c r="G19" s="25"/>
      <c r="I19" s="25"/>
    </row>
    <row r="20" spans="1:9" s="1" customFormat="1" x14ac:dyDescent="0.25">
      <c r="A20" s="26">
        <v>13</v>
      </c>
      <c r="B20" s="32" t="s">
        <v>60</v>
      </c>
      <c r="C20" s="34">
        <v>1</v>
      </c>
      <c r="D20" s="58">
        <v>95700</v>
      </c>
      <c r="E20" s="32">
        <v>8000</v>
      </c>
      <c r="F20" s="18">
        <f t="shared" si="0"/>
        <v>103700</v>
      </c>
      <c r="G20" s="25"/>
      <c r="I20" s="25"/>
    </row>
    <row r="21" spans="1:9" s="1" customFormat="1" x14ac:dyDescent="0.25">
      <c r="A21" s="138">
        <v>14</v>
      </c>
      <c r="B21" s="93" t="s">
        <v>31</v>
      </c>
      <c r="C21" s="94">
        <v>0.5</v>
      </c>
      <c r="D21" s="93">
        <v>47900</v>
      </c>
      <c r="E21" s="93">
        <v>4000</v>
      </c>
      <c r="F21" s="50">
        <f t="shared" si="0"/>
        <v>51900</v>
      </c>
      <c r="G21" s="25"/>
      <c r="I21" s="25"/>
    </row>
    <row r="22" spans="1:9" s="1" customFormat="1" ht="21.6" customHeight="1" x14ac:dyDescent="0.25">
      <c r="A22" s="32">
        <v>15</v>
      </c>
      <c r="B22" s="39" t="s">
        <v>30</v>
      </c>
      <c r="C22" s="34">
        <v>1</v>
      </c>
      <c r="D22" s="32">
        <v>104000</v>
      </c>
      <c r="E22" s="32">
        <v>8000</v>
      </c>
      <c r="F22" s="32">
        <f t="shared" si="0"/>
        <v>112000</v>
      </c>
      <c r="G22" s="25"/>
      <c r="I22" s="25"/>
    </row>
    <row r="23" spans="1:9" s="1" customFormat="1" ht="31.5" customHeight="1" thickBot="1" x14ac:dyDescent="0.3">
      <c r="A23" s="294" t="s">
        <v>16</v>
      </c>
      <c r="B23" s="295"/>
      <c r="C23" s="158">
        <f>SUM(C8:C22)</f>
        <v>13.5</v>
      </c>
      <c r="D23" s="159">
        <f>SUM(D8:D22)</f>
        <v>1396400</v>
      </c>
      <c r="E23" s="159">
        <f>SUM(E8:E22)</f>
        <v>108000</v>
      </c>
      <c r="F23" s="159">
        <f>SUM(F8:F22)</f>
        <v>1504400</v>
      </c>
    </row>
    <row r="24" spans="1:9" s="1" customFormat="1" hidden="1" x14ac:dyDescent="0.25">
      <c r="A24" s="25"/>
      <c r="B24" s="25"/>
      <c r="C24" s="27"/>
      <c r="D24" s="296"/>
      <c r="E24" s="296"/>
      <c r="F24" s="25"/>
    </row>
    <row r="25" spans="1:9" s="1" customFormat="1" hidden="1" x14ac:dyDescent="0.25">
      <c r="A25" s="25"/>
      <c r="B25" s="25"/>
      <c r="C25" s="27"/>
      <c r="D25" s="25"/>
      <c r="E25" s="25"/>
      <c r="F25" s="25"/>
    </row>
    <row r="26" spans="1:9" s="13" customFormat="1" ht="26.25" customHeight="1" x14ac:dyDescent="0.25">
      <c r="A26" s="282" t="s">
        <v>182</v>
      </c>
      <c r="B26" s="282"/>
      <c r="C26" s="282"/>
      <c r="D26" s="282"/>
      <c r="E26" s="282"/>
      <c r="F26" s="282"/>
    </row>
    <row r="27" spans="1:9" s="14" customFormat="1" x14ac:dyDescent="0.25">
      <c r="A27" s="76"/>
      <c r="B27" s="76" t="s">
        <v>93</v>
      </c>
      <c r="C27" s="15"/>
      <c r="D27" s="15"/>
      <c r="E27" s="15"/>
      <c r="F27" s="15"/>
    </row>
    <row r="28" spans="1:9" s="13" customFormat="1" ht="18.75" customHeight="1" x14ac:dyDescent="0.25">
      <c r="A28" s="79" t="s">
        <v>23</v>
      </c>
      <c r="B28" s="79"/>
      <c r="C28" s="79"/>
      <c r="D28" s="79"/>
      <c r="E28" s="79"/>
      <c r="F28" s="79"/>
    </row>
    <row r="29" spans="1:9" s="13" customFormat="1" ht="17.25" customHeight="1" x14ac:dyDescent="0.25">
      <c r="A29" s="60"/>
      <c r="B29" s="72" t="s">
        <v>94</v>
      </c>
    </row>
    <row r="30" spans="1:9" x14ac:dyDescent="0.25">
      <c r="B30" s="298"/>
      <c r="C30" s="298"/>
      <c r="D30" s="298"/>
      <c r="E30" s="298"/>
      <c r="F30" s="298"/>
    </row>
    <row r="31" spans="1:9" x14ac:dyDescent="0.25">
      <c r="A31" s="42"/>
      <c r="B31" s="21"/>
      <c r="C31" s="42"/>
      <c r="D31" s="290"/>
      <c r="E31" s="290"/>
      <c r="F31" s="21"/>
      <c r="G31" s="21"/>
    </row>
  </sheetData>
  <mergeCells count="11">
    <mergeCell ref="A5:F5"/>
    <mergeCell ref="D4:G4"/>
    <mergeCell ref="D2:G2"/>
    <mergeCell ref="F1:G1"/>
    <mergeCell ref="D31:E31"/>
    <mergeCell ref="A23:B23"/>
    <mergeCell ref="D24:E24"/>
    <mergeCell ref="A26:F26"/>
    <mergeCell ref="A6:F6"/>
    <mergeCell ref="E3:F3"/>
    <mergeCell ref="B30:F30"/>
  </mergeCells>
  <pageMargins left="0.14583333333333334" right="3.125E-2" top="0.15625" bottom="0.44791666666666669" header="0.2" footer="0.3"/>
  <pageSetup paperSize="9" orientation="portrait" verticalDpi="120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I54"/>
  <sheetViews>
    <sheetView zoomScaleNormal="100" workbookViewId="0">
      <selection activeCell="E3" sqref="E3:G3"/>
    </sheetView>
  </sheetViews>
  <sheetFormatPr defaultRowHeight="15.75" x14ac:dyDescent="0.25"/>
  <cols>
    <col min="1" max="1" width="5.7109375" style="19" customWidth="1"/>
    <col min="2" max="2" width="28.42578125" style="19" customWidth="1"/>
    <col min="3" max="4" width="10.5703125" style="19" customWidth="1"/>
    <col min="5" max="5" width="19.140625" style="19" customWidth="1"/>
    <col min="6" max="6" width="17" style="19" customWidth="1"/>
    <col min="7" max="7" width="23.7109375" style="19" customWidth="1"/>
  </cols>
  <sheetData>
    <row r="1" spans="1:9" x14ac:dyDescent="0.25">
      <c r="E1" s="332" t="s">
        <v>62</v>
      </c>
      <c r="F1" s="332"/>
      <c r="G1" s="332"/>
    </row>
    <row r="2" spans="1:9" x14ac:dyDescent="0.25">
      <c r="E2" s="332" t="s">
        <v>92</v>
      </c>
      <c r="F2" s="332"/>
      <c r="G2" s="332"/>
    </row>
    <row r="3" spans="1:9" x14ac:dyDescent="0.25">
      <c r="E3" s="319" t="s">
        <v>249</v>
      </c>
      <c r="F3" s="319"/>
      <c r="G3" s="319"/>
    </row>
    <row r="4" spans="1:9" ht="15" x14ac:dyDescent="0.25">
      <c r="A4" s="336" t="s">
        <v>219</v>
      </c>
      <c r="B4" s="336"/>
      <c r="C4" s="336"/>
      <c r="D4" s="336"/>
      <c r="E4" s="336"/>
      <c r="F4" s="336"/>
      <c r="G4" s="336"/>
    </row>
    <row r="5" spans="1:9" ht="16.5" thickBot="1" x14ac:dyDescent="0.3">
      <c r="A5" s="337" t="s">
        <v>232</v>
      </c>
      <c r="B5" s="337"/>
      <c r="C5" s="337"/>
      <c r="D5" s="337"/>
      <c r="E5" s="337"/>
      <c r="F5" s="337"/>
      <c r="G5" s="337"/>
    </row>
    <row r="6" spans="1:9" ht="110.25" x14ac:dyDescent="0.25">
      <c r="A6" s="148" t="s">
        <v>1</v>
      </c>
      <c r="B6" s="148" t="s">
        <v>18</v>
      </c>
      <c r="C6" s="148" t="s">
        <v>19</v>
      </c>
      <c r="D6" s="148" t="s">
        <v>20</v>
      </c>
      <c r="E6" s="148" t="s">
        <v>169</v>
      </c>
      <c r="F6" s="148" t="s">
        <v>5</v>
      </c>
      <c r="G6" s="148" t="s">
        <v>6</v>
      </c>
    </row>
    <row r="7" spans="1:9" ht="18.75" customHeight="1" x14ac:dyDescent="0.25">
      <c r="A7" s="97">
        <v>1</v>
      </c>
      <c r="B7" s="104" t="s">
        <v>24</v>
      </c>
      <c r="C7" s="99">
        <v>1</v>
      </c>
      <c r="D7" s="99">
        <v>150000</v>
      </c>
      <c r="E7" s="98">
        <f>C7*D7</f>
        <v>150000</v>
      </c>
      <c r="F7" s="97">
        <f>8000*C7</f>
        <v>8000</v>
      </c>
      <c r="G7" s="97">
        <f>E7+F7</f>
        <v>158000</v>
      </c>
    </row>
    <row r="8" spans="1:9" ht="18.75" customHeight="1" x14ac:dyDescent="0.25">
      <c r="A8" s="97">
        <v>2</v>
      </c>
      <c r="B8" s="104" t="s">
        <v>25</v>
      </c>
      <c r="C8" s="99">
        <v>0.5</v>
      </c>
      <c r="D8" s="99">
        <v>104000</v>
      </c>
      <c r="E8" s="98">
        <f t="shared" ref="E8:E23" si="0">C8*D8</f>
        <v>52000</v>
      </c>
      <c r="F8" s="97">
        <f t="shared" ref="F8:F23" si="1">8000*C8</f>
        <v>4000</v>
      </c>
      <c r="G8" s="97">
        <f t="shared" ref="G8:G23" si="2">E8+F8</f>
        <v>56000</v>
      </c>
    </row>
    <row r="9" spans="1:9" ht="18.75" customHeight="1" x14ac:dyDescent="0.25">
      <c r="A9" s="97">
        <v>3</v>
      </c>
      <c r="B9" s="104" t="s">
        <v>167</v>
      </c>
      <c r="C9" s="99">
        <v>1</v>
      </c>
      <c r="D9" s="99">
        <v>104000</v>
      </c>
      <c r="E9" s="98">
        <f t="shared" si="0"/>
        <v>104000</v>
      </c>
      <c r="F9" s="97">
        <f t="shared" si="1"/>
        <v>8000</v>
      </c>
      <c r="G9" s="97">
        <f t="shared" si="2"/>
        <v>112000</v>
      </c>
    </row>
    <row r="10" spans="1:9" ht="18.75" customHeight="1" x14ac:dyDescent="0.25">
      <c r="A10" s="97">
        <v>4</v>
      </c>
      <c r="B10" s="104" t="s">
        <v>167</v>
      </c>
      <c r="C10" s="99">
        <v>1</v>
      </c>
      <c r="D10" s="99">
        <v>104000</v>
      </c>
      <c r="E10" s="98">
        <f t="shared" si="0"/>
        <v>104000</v>
      </c>
      <c r="F10" s="97">
        <f t="shared" si="1"/>
        <v>8000</v>
      </c>
      <c r="G10" s="97">
        <f t="shared" si="2"/>
        <v>112000</v>
      </c>
    </row>
    <row r="11" spans="1:9" ht="18.75" customHeight="1" x14ac:dyDescent="0.25">
      <c r="A11" s="97">
        <v>5</v>
      </c>
      <c r="B11" s="104" t="s">
        <v>167</v>
      </c>
      <c r="C11" s="99">
        <v>1</v>
      </c>
      <c r="D11" s="99">
        <v>104000</v>
      </c>
      <c r="E11" s="98">
        <f t="shared" si="0"/>
        <v>104000</v>
      </c>
      <c r="F11" s="97">
        <f t="shared" si="1"/>
        <v>8000</v>
      </c>
      <c r="G11" s="97">
        <f t="shared" si="2"/>
        <v>112000</v>
      </c>
    </row>
    <row r="12" spans="1:9" ht="18.75" customHeight="1" x14ac:dyDescent="0.25">
      <c r="A12" s="97">
        <v>6</v>
      </c>
      <c r="B12" s="104" t="s">
        <v>168</v>
      </c>
      <c r="C12" s="99">
        <v>1</v>
      </c>
      <c r="D12" s="99">
        <v>104000</v>
      </c>
      <c r="E12" s="98">
        <f t="shared" si="0"/>
        <v>104000</v>
      </c>
      <c r="F12" s="97">
        <f t="shared" si="1"/>
        <v>8000</v>
      </c>
      <c r="G12" s="97">
        <f t="shared" si="2"/>
        <v>112000</v>
      </c>
    </row>
    <row r="13" spans="1:9" ht="18.75" customHeight="1" x14ac:dyDescent="0.25">
      <c r="A13" s="97">
        <v>7</v>
      </c>
      <c r="B13" s="104" t="s">
        <v>168</v>
      </c>
      <c r="C13" s="99">
        <v>1</v>
      </c>
      <c r="D13" s="99">
        <v>104000</v>
      </c>
      <c r="E13" s="98">
        <f t="shared" si="0"/>
        <v>104000</v>
      </c>
      <c r="F13" s="97">
        <f t="shared" si="1"/>
        <v>8000</v>
      </c>
      <c r="G13" s="97">
        <f t="shared" si="2"/>
        <v>112000</v>
      </c>
    </row>
    <row r="14" spans="1:9" ht="18.75" customHeight="1" x14ac:dyDescent="0.25">
      <c r="A14" s="97">
        <v>8</v>
      </c>
      <c r="B14" s="104" t="s">
        <v>168</v>
      </c>
      <c r="C14" s="99">
        <v>1</v>
      </c>
      <c r="D14" s="99">
        <v>104000</v>
      </c>
      <c r="E14" s="98">
        <f t="shared" si="0"/>
        <v>104000</v>
      </c>
      <c r="F14" s="97">
        <f t="shared" si="1"/>
        <v>8000</v>
      </c>
      <c r="G14" s="97">
        <f t="shared" si="2"/>
        <v>112000</v>
      </c>
    </row>
    <row r="15" spans="1:9" ht="18.75" customHeight="1" x14ac:dyDescent="0.25">
      <c r="A15" s="97">
        <v>9</v>
      </c>
      <c r="B15" s="100" t="s">
        <v>40</v>
      </c>
      <c r="C15" s="99">
        <v>0.6</v>
      </c>
      <c r="D15" s="99">
        <v>104000</v>
      </c>
      <c r="E15" s="98">
        <f t="shared" si="0"/>
        <v>62400</v>
      </c>
      <c r="F15" s="97">
        <f t="shared" si="1"/>
        <v>4800</v>
      </c>
      <c r="G15" s="97">
        <f t="shared" si="2"/>
        <v>67200</v>
      </c>
      <c r="I15" t="s">
        <v>119</v>
      </c>
    </row>
    <row r="16" spans="1:9" ht="18.75" customHeight="1" x14ac:dyDescent="0.25">
      <c r="A16" s="97">
        <v>10</v>
      </c>
      <c r="B16" s="168" t="s">
        <v>70</v>
      </c>
      <c r="C16" s="99">
        <v>0.6</v>
      </c>
      <c r="D16" s="99">
        <v>104000</v>
      </c>
      <c r="E16" s="98">
        <f t="shared" si="0"/>
        <v>62400</v>
      </c>
      <c r="F16" s="97">
        <f t="shared" si="1"/>
        <v>4800</v>
      </c>
      <c r="G16" s="97">
        <f t="shared" si="2"/>
        <v>67200</v>
      </c>
    </row>
    <row r="17" spans="1:8" ht="18.75" customHeight="1" x14ac:dyDescent="0.25">
      <c r="A17" s="97">
        <v>11</v>
      </c>
      <c r="B17" s="151" t="s">
        <v>170</v>
      </c>
      <c r="C17" s="169">
        <v>0.5</v>
      </c>
      <c r="D17" s="99">
        <v>104000</v>
      </c>
      <c r="E17" s="98">
        <f t="shared" si="0"/>
        <v>52000</v>
      </c>
      <c r="F17" s="97">
        <f t="shared" si="1"/>
        <v>4000</v>
      </c>
      <c r="G17" s="97">
        <f t="shared" si="2"/>
        <v>56000</v>
      </c>
    </row>
    <row r="18" spans="1:8" ht="18.75" customHeight="1" x14ac:dyDescent="0.25">
      <c r="A18" s="97">
        <v>12</v>
      </c>
      <c r="B18" s="151" t="s">
        <v>162</v>
      </c>
      <c r="C18" s="169">
        <v>0.6</v>
      </c>
      <c r="D18" s="99">
        <v>104000</v>
      </c>
      <c r="E18" s="98">
        <f t="shared" si="0"/>
        <v>62400</v>
      </c>
      <c r="F18" s="97">
        <f t="shared" si="1"/>
        <v>4800</v>
      </c>
      <c r="G18" s="97">
        <f t="shared" si="2"/>
        <v>67200</v>
      </c>
    </row>
    <row r="19" spans="1:8" ht="18.75" customHeight="1" x14ac:dyDescent="0.25">
      <c r="A19" s="97">
        <v>13</v>
      </c>
      <c r="B19" s="151" t="s">
        <v>171</v>
      </c>
      <c r="C19" s="169">
        <v>1</v>
      </c>
      <c r="D19" s="99">
        <v>104000</v>
      </c>
      <c r="E19" s="98">
        <f t="shared" si="0"/>
        <v>104000</v>
      </c>
      <c r="F19" s="97">
        <f t="shared" si="1"/>
        <v>8000</v>
      </c>
      <c r="G19" s="97">
        <f t="shared" si="2"/>
        <v>112000</v>
      </c>
    </row>
    <row r="20" spans="1:8" ht="18.75" customHeight="1" x14ac:dyDescent="0.25">
      <c r="A20" s="97">
        <v>14</v>
      </c>
      <c r="B20" s="151" t="s">
        <v>180</v>
      </c>
      <c r="C20" s="169">
        <v>0.75</v>
      </c>
      <c r="D20" s="99">
        <v>104000</v>
      </c>
      <c r="E20" s="98">
        <f t="shared" si="0"/>
        <v>78000</v>
      </c>
      <c r="F20" s="97">
        <f t="shared" si="1"/>
        <v>6000</v>
      </c>
      <c r="G20" s="97">
        <f t="shared" si="2"/>
        <v>84000</v>
      </c>
    </row>
    <row r="21" spans="1:8" s="183" customFormat="1" ht="18.75" customHeight="1" x14ac:dyDescent="0.25">
      <c r="A21" s="98">
        <v>15</v>
      </c>
      <c r="B21" s="182" t="s">
        <v>30</v>
      </c>
      <c r="C21" s="98">
        <v>0.5</v>
      </c>
      <c r="D21" s="99">
        <v>110000</v>
      </c>
      <c r="E21" s="98">
        <f t="shared" si="0"/>
        <v>55000</v>
      </c>
      <c r="F21" s="98">
        <f t="shared" si="1"/>
        <v>4000</v>
      </c>
      <c r="G21" s="98">
        <f t="shared" si="2"/>
        <v>59000</v>
      </c>
    </row>
    <row r="22" spans="1:8" s="183" customFormat="1" ht="18.75" customHeight="1" x14ac:dyDescent="0.25">
      <c r="A22" s="169">
        <v>16</v>
      </c>
      <c r="B22" s="151" t="s">
        <v>221</v>
      </c>
      <c r="C22" s="169">
        <v>0.5</v>
      </c>
      <c r="D22" s="193">
        <v>104000</v>
      </c>
      <c r="E22" s="169">
        <f t="shared" si="0"/>
        <v>52000</v>
      </c>
      <c r="F22" s="169">
        <f t="shared" si="1"/>
        <v>4000</v>
      </c>
      <c r="G22" s="169">
        <f t="shared" si="2"/>
        <v>56000</v>
      </c>
    </row>
    <row r="23" spans="1:8" s="183" customFormat="1" ht="18.75" customHeight="1" x14ac:dyDescent="0.25">
      <c r="A23" s="169">
        <v>17</v>
      </c>
      <c r="B23" s="151" t="s">
        <v>35</v>
      </c>
      <c r="C23" s="169">
        <v>0.25</v>
      </c>
      <c r="D23" s="193">
        <v>104000</v>
      </c>
      <c r="E23" s="169">
        <f t="shared" si="0"/>
        <v>26000</v>
      </c>
      <c r="F23" s="169">
        <f t="shared" si="1"/>
        <v>2000</v>
      </c>
      <c r="G23" s="169">
        <f t="shared" si="2"/>
        <v>28000</v>
      </c>
    </row>
    <row r="24" spans="1:8" ht="18.75" customHeight="1" x14ac:dyDescent="0.25">
      <c r="A24" s="169"/>
      <c r="B24" s="151" t="s">
        <v>150</v>
      </c>
      <c r="C24" s="151">
        <f>SUM(C7:C23)</f>
        <v>12.799999999999999</v>
      </c>
      <c r="D24" s="151">
        <f>SUM(D7:D23)</f>
        <v>1820000</v>
      </c>
      <c r="E24" s="169">
        <f>SUM(E7:E23)</f>
        <v>1380200</v>
      </c>
      <c r="F24" s="169">
        <f>SUM(F7:F23)</f>
        <v>102400</v>
      </c>
      <c r="G24" s="169">
        <f>SUM(G7:G23)</f>
        <v>1482600</v>
      </c>
    </row>
    <row r="25" spans="1:8" ht="18.75" customHeight="1" x14ac:dyDescent="0.25">
      <c r="A25" s="139"/>
      <c r="B25" s="170"/>
      <c r="C25" s="170"/>
      <c r="D25" s="170"/>
      <c r="E25" s="170"/>
      <c r="F25" s="170"/>
      <c r="G25" s="170"/>
    </row>
    <row r="26" spans="1:8" ht="33" customHeight="1" x14ac:dyDescent="0.25">
      <c r="A26" s="139"/>
      <c r="B26" s="330" t="s">
        <v>189</v>
      </c>
      <c r="C26" s="330"/>
      <c r="D26" s="330"/>
      <c r="E26" s="330"/>
      <c r="F26" s="330"/>
      <c r="G26" s="330"/>
      <c r="H26" s="330"/>
    </row>
    <row r="27" spans="1:8" ht="21" customHeight="1" x14ac:dyDescent="0.25">
      <c r="A27" s="139"/>
      <c r="B27" s="72"/>
      <c r="C27" s="72" t="s">
        <v>93</v>
      </c>
      <c r="D27" s="72"/>
      <c r="E27" s="14"/>
      <c r="F27" s="14"/>
      <c r="G27" s="14"/>
      <c r="H27" s="14"/>
    </row>
    <row r="28" spans="1:8" ht="21" customHeight="1" x14ac:dyDescent="0.25">
      <c r="A28" s="139"/>
      <c r="B28" s="79" t="s">
        <v>23</v>
      </c>
      <c r="C28" s="79"/>
      <c r="D28" s="79"/>
      <c r="E28" s="79"/>
      <c r="F28" s="79"/>
      <c r="G28" s="79"/>
      <c r="H28" s="79"/>
    </row>
    <row r="29" spans="1:8" ht="21" customHeight="1" x14ac:dyDescent="0.25">
      <c r="A29" s="139"/>
      <c r="B29" s="60"/>
      <c r="C29" s="72" t="s">
        <v>94</v>
      </c>
      <c r="D29" s="72"/>
      <c r="E29" s="13"/>
      <c r="F29" s="13"/>
      <c r="G29" s="13"/>
      <c r="H29" s="13"/>
    </row>
    <row r="30" spans="1:8" ht="21" customHeight="1" x14ac:dyDescent="0.25">
      <c r="A30" s="139"/>
      <c r="B30" s="143"/>
      <c r="C30" s="140"/>
      <c r="D30" s="140"/>
      <c r="E30" s="141"/>
      <c r="F30" s="139"/>
      <c r="G30" s="139"/>
    </row>
    <row r="31" spans="1:8" ht="21" customHeight="1" x14ac:dyDescent="0.25">
      <c r="A31" s="144"/>
      <c r="B31" s="145"/>
      <c r="C31" s="140"/>
      <c r="D31" s="140"/>
      <c r="E31" s="141"/>
      <c r="F31" s="139"/>
      <c r="G31" s="142"/>
    </row>
    <row r="32" spans="1:8" ht="21" customHeight="1" x14ac:dyDescent="0.25">
      <c r="A32" s="144"/>
      <c r="B32" s="145"/>
      <c r="C32" s="140"/>
      <c r="D32" s="140"/>
      <c r="E32" s="338"/>
      <c r="F32" s="338"/>
      <c r="G32" s="338"/>
    </row>
    <row r="33" spans="1:7" ht="21" customHeight="1" x14ac:dyDescent="0.25">
      <c r="A33" s="139"/>
      <c r="B33" s="143"/>
      <c r="C33" s="140"/>
      <c r="D33" s="140"/>
      <c r="E33" s="141"/>
      <c r="F33" s="139"/>
      <c r="G33" s="139"/>
    </row>
    <row r="34" spans="1:7" ht="21" customHeight="1" x14ac:dyDescent="0.25">
      <c r="A34" s="139"/>
      <c r="B34" s="143"/>
      <c r="C34" s="140"/>
      <c r="D34" s="140"/>
      <c r="E34" s="141"/>
      <c r="F34" s="139"/>
      <c r="G34" s="139"/>
    </row>
    <row r="35" spans="1:7" ht="21" customHeight="1" x14ac:dyDescent="0.25">
      <c r="A35" s="139"/>
      <c r="B35" s="143"/>
      <c r="C35" s="140"/>
      <c r="D35" s="140"/>
      <c r="E35" s="141"/>
      <c r="F35" s="139"/>
      <c r="G35" s="139"/>
    </row>
    <row r="36" spans="1:7" ht="21" customHeight="1" x14ac:dyDescent="0.25">
      <c r="A36" s="139"/>
      <c r="B36" s="146"/>
      <c r="C36" s="140"/>
      <c r="D36" s="140"/>
      <c r="E36" s="141"/>
      <c r="F36" s="147"/>
      <c r="G36" s="139"/>
    </row>
    <row r="37" spans="1:7" ht="21" customHeight="1" x14ac:dyDescent="0.25">
      <c r="A37" s="139"/>
      <c r="B37" s="143"/>
      <c r="C37" s="140"/>
      <c r="D37" s="140"/>
      <c r="E37" s="141"/>
      <c r="F37" s="139"/>
      <c r="G37" s="142"/>
    </row>
    <row r="38" spans="1:7" ht="21" customHeight="1" x14ac:dyDescent="0.25">
      <c r="A38" s="139"/>
      <c r="B38" s="143"/>
      <c r="C38" s="140"/>
      <c r="D38" s="140"/>
      <c r="E38" s="141"/>
      <c r="F38" s="139"/>
      <c r="G38" s="142"/>
    </row>
    <row r="39" spans="1:7" ht="21" customHeight="1" x14ac:dyDescent="0.25">
      <c r="A39" s="139"/>
      <c r="B39" s="143"/>
      <c r="C39" s="140"/>
      <c r="D39" s="140"/>
      <c r="E39" s="141"/>
      <c r="F39" s="139"/>
      <c r="G39" s="139"/>
    </row>
    <row r="40" spans="1:7" ht="24" customHeight="1" x14ac:dyDescent="0.25">
      <c r="A40" s="139"/>
      <c r="B40" s="164"/>
      <c r="C40" s="164"/>
      <c r="D40" s="164"/>
      <c r="E40" s="164"/>
      <c r="F40" s="164"/>
      <c r="G40" s="165"/>
    </row>
    <row r="41" spans="1:7" s="13" customFormat="1" ht="30.75" customHeight="1" x14ac:dyDescent="0.25">
      <c r="A41" s="335"/>
      <c r="B41" s="335"/>
      <c r="C41" s="335"/>
      <c r="D41" s="335"/>
      <c r="E41" s="335"/>
      <c r="F41" s="335"/>
      <c r="G41" s="335"/>
    </row>
    <row r="42" spans="1:7" s="14" customFormat="1" x14ac:dyDescent="0.25">
      <c r="A42" s="72"/>
      <c r="B42" s="72"/>
    </row>
    <row r="43" spans="1:7" s="13" customFormat="1" x14ac:dyDescent="0.25"/>
    <row r="44" spans="1:7" s="13" customFormat="1" x14ac:dyDescent="0.25">
      <c r="A44" s="60"/>
      <c r="B44" s="72"/>
    </row>
    <row r="45" spans="1:7" x14ac:dyDescent="0.25">
      <c r="A45" s="16"/>
      <c r="B45" s="16"/>
      <c r="C45" s="16"/>
      <c r="D45" s="16"/>
      <c r="E45" s="16"/>
      <c r="F45" s="16"/>
      <c r="G45" s="16"/>
    </row>
    <row r="46" spans="1:7" ht="15" x14ac:dyDescent="0.25">
      <c r="A46"/>
      <c r="B46"/>
      <c r="C46"/>
      <c r="D46"/>
      <c r="E46"/>
      <c r="F46"/>
      <c r="G46"/>
    </row>
    <row r="54" spans="6:6" x14ac:dyDescent="0.25">
      <c r="F54" s="19" t="s">
        <v>66</v>
      </c>
    </row>
  </sheetData>
  <mergeCells count="8">
    <mergeCell ref="A41:G41"/>
    <mergeCell ref="E1:G1"/>
    <mergeCell ref="E2:G2"/>
    <mergeCell ref="E3:G3"/>
    <mergeCell ref="A4:G4"/>
    <mergeCell ref="A5:G5"/>
    <mergeCell ref="B26:H26"/>
    <mergeCell ref="E32:G32"/>
  </mergeCells>
  <pageMargins left="0.19541666666666666" right="0.11166666666666666" top="0.75" bottom="0.75" header="0.3" footer="0.3"/>
  <pageSetup scale="67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I46"/>
  <sheetViews>
    <sheetView zoomScaleNormal="100" workbookViewId="0">
      <selection activeCell="E3" sqref="E3:G3"/>
    </sheetView>
  </sheetViews>
  <sheetFormatPr defaultRowHeight="15.75" x14ac:dyDescent="0.25"/>
  <cols>
    <col min="1" max="1" width="5.7109375" style="19" customWidth="1"/>
    <col min="2" max="2" width="22.140625" style="19" customWidth="1"/>
    <col min="3" max="4" width="10.5703125" style="19" customWidth="1"/>
    <col min="5" max="5" width="19.140625" style="19" customWidth="1"/>
    <col min="6" max="6" width="17" style="19" customWidth="1"/>
    <col min="7" max="7" width="23.7109375" style="19" customWidth="1"/>
  </cols>
  <sheetData>
    <row r="1" spans="1:9" x14ac:dyDescent="0.25">
      <c r="E1" s="332" t="s">
        <v>62</v>
      </c>
      <c r="F1" s="332"/>
      <c r="G1" s="332"/>
    </row>
    <row r="2" spans="1:9" x14ac:dyDescent="0.25">
      <c r="E2" s="332" t="s">
        <v>92</v>
      </c>
      <c r="F2" s="332"/>
      <c r="G2" s="332"/>
    </row>
    <row r="3" spans="1:9" x14ac:dyDescent="0.25">
      <c r="E3" s="319" t="s">
        <v>249</v>
      </c>
      <c r="F3" s="319"/>
      <c r="G3" s="319"/>
    </row>
    <row r="4" spans="1:9" ht="15" x14ac:dyDescent="0.25">
      <c r="A4" s="336" t="s">
        <v>172</v>
      </c>
      <c r="B4" s="336"/>
      <c r="C4" s="336"/>
      <c r="D4" s="336"/>
      <c r="E4" s="336"/>
      <c r="F4" s="336"/>
      <c r="G4" s="336"/>
    </row>
    <row r="5" spans="1:9" ht="16.5" thickBot="1" x14ac:dyDescent="0.3">
      <c r="A5" s="337" t="s">
        <v>133</v>
      </c>
      <c r="B5" s="337"/>
      <c r="C5" s="337"/>
      <c r="D5" s="337"/>
      <c r="E5" s="337"/>
      <c r="F5" s="337"/>
      <c r="G5" s="337"/>
    </row>
    <row r="6" spans="1:9" ht="110.25" x14ac:dyDescent="0.25">
      <c r="A6" s="148" t="s">
        <v>1</v>
      </c>
      <c r="B6" s="148" t="s">
        <v>18</v>
      </c>
      <c r="C6" s="148" t="s">
        <v>19</v>
      </c>
      <c r="D6" s="148" t="s">
        <v>20</v>
      </c>
      <c r="E6" s="148" t="s">
        <v>20</v>
      </c>
      <c r="F6" s="148" t="s">
        <v>5</v>
      </c>
      <c r="G6" s="148" t="s">
        <v>6</v>
      </c>
    </row>
    <row r="7" spans="1:9" ht="18.75" customHeight="1" x14ac:dyDescent="0.25">
      <c r="A7" s="97">
        <v>1</v>
      </c>
      <c r="B7" s="104" t="s">
        <v>24</v>
      </c>
      <c r="C7" s="99">
        <v>1</v>
      </c>
      <c r="D7" s="99">
        <v>127000</v>
      </c>
      <c r="E7" s="98">
        <f>D7*C7</f>
        <v>127000</v>
      </c>
      <c r="F7" s="97">
        <f>8000*C7</f>
        <v>8000</v>
      </c>
      <c r="G7" s="97">
        <f>E7+F7</f>
        <v>135000</v>
      </c>
    </row>
    <row r="8" spans="1:9" ht="18.75" customHeight="1" x14ac:dyDescent="0.25">
      <c r="A8" s="97">
        <v>2</v>
      </c>
      <c r="B8" s="104" t="s">
        <v>25</v>
      </c>
      <c r="C8" s="99">
        <v>0.75</v>
      </c>
      <c r="D8" s="99">
        <v>104000</v>
      </c>
      <c r="E8" s="98">
        <f t="shared" ref="E8:E13" si="0">D8*C8</f>
        <v>78000</v>
      </c>
      <c r="F8" s="97">
        <f t="shared" ref="F8:F13" si="1">8000*C8</f>
        <v>6000</v>
      </c>
      <c r="G8" s="97">
        <f t="shared" ref="G8:G13" si="2">E8+F8</f>
        <v>84000</v>
      </c>
    </row>
    <row r="9" spans="1:9" ht="18.75" customHeight="1" x14ac:dyDescent="0.25">
      <c r="A9" s="97">
        <v>3</v>
      </c>
      <c r="B9" s="104" t="s">
        <v>173</v>
      </c>
      <c r="C9" s="99">
        <v>0.5</v>
      </c>
      <c r="D9" s="99">
        <v>104000</v>
      </c>
      <c r="E9" s="98">
        <f t="shared" si="0"/>
        <v>52000</v>
      </c>
      <c r="F9" s="97">
        <f t="shared" si="1"/>
        <v>4000</v>
      </c>
      <c r="G9" s="97">
        <f t="shared" si="2"/>
        <v>56000</v>
      </c>
    </row>
    <row r="10" spans="1:9" ht="18.75" customHeight="1" x14ac:dyDescent="0.25">
      <c r="A10" s="97">
        <v>4</v>
      </c>
      <c r="B10" s="104" t="s">
        <v>174</v>
      </c>
      <c r="C10" s="99">
        <v>0.5</v>
      </c>
      <c r="D10" s="99">
        <v>104000</v>
      </c>
      <c r="E10" s="98">
        <f t="shared" si="0"/>
        <v>52000</v>
      </c>
      <c r="F10" s="97">
        <f t="shared" si="1"/>
        <v>4000</v>
      </c>
      <c r="G10" s="97">
        <f t="shared" si="2"/>
        <v>56000</v>
      </c>
    </row>
    <row r="11" spans="1:9" ht="18.75" customHeight="1" x14ac:dyDescent="0.25">
      <c r="A11" s="97">
        <v>5</v>
      </c>
      <c r="B11" s="104" t="s">
        <v>174</v>
      </c>
      <c r="C11" s="99">
        <v>0.5</v>
      </c>
      <c r="D11" s="99">
        <v>104000</v>
      </c>
      <c r="E11" s="98">
        <f t="shared" si="0"/>
        <v>52000</v>
      </c>
      <c r="F11" s="97">
        <f t="shared" si="1"/>
        <v>4000</v>
      </c>
      <c r="G11" s="97">
        <f t="shared" si="2"/>
        <v>56000</v>
      </c>
    </row>
    <row r="12" spans="1:9" ht="18.75" customHeight="1" x14ac:dyDescent="0.25">
      <c r="A12" s="97">
        <v>6</v>
      </c>
      <c r="B12" s="100" t="s">
        <v>22</v>
      </c>
      <c r="C12" s="99">
        <v>0.5</v>
      </c>
      <c r="D12" s="99">
        <v>104000</v>
      </c>
      <c r="E12" s="98">
        <f t="shared" si="0"/>
        <v>52000</v>
      </c>
      <c r="F12" s="97">
        <f t="shared" si="1"/>
        <v>4000</v>
      </c>
      <c r="G12" s="97">
        <f t="shared" si="2"/>
        <v>56000</v>
      </c>
    </row>
    <row r="13" spans="1:9" ht="18.75" customHeight="1" x14ac:dyDescent="0.25">
      <c r="A13" s="97">
        <v>7</v>
      </c>
      <c r="B13" s="100" t="s">
        <v>243</v>
      </c>
      <c r="C13" s="99">
        <v>0.5</v>
      </c>
      <c r="D13" s="99">
        <v>104000</v>
      </c>
      <c r="E13" s="98">
        <f t="shared" si="0"/>
        <v>52000</v>
      </c>
      <c r="F13" s="97">
        <f t="shared" si="1"/>
        <v>4000</v>
      </c>
      <c r="G13" s="97">
        <f t="shared" si="2"/>
        <v>56000</v>
      </c>
    </row>
    <row r="14" spans="1:9" ht="18.75" customHeight="1" x14ac:dyDescent="0.25">
      <c r="A14" s="97">
        <v>8</v>
      </c>
      <c r="B14" s="100"/>
      <c r="C14" s="99"/>
      <c r="D14" s="99"/>
      <c r="E14" s="98"/>
      <c r="F14" s="97"/>
      <c r="G14" s="97"/>
    </row>
    <row r="15" spans="1:9" ht="18.75" customHeight="1" x14ac:dyDescent="0.25">
      <c r="A15" s="97">
        <v>9</v>
      </c>
      <c r="B15" s="100"/>
      <c r="C15" s="99"/>
      <c r="D15" s="99"/>
      <c r="E15" s="98"/>
      <c r="F15" s="97"/>
      <c r="G15" s="97"/>
      <c r="I15" t="s">
        <v>119</v>
      </c>
    </row>
    <row r="16" spans="1:9" ht="18.75" customHeight="1" x14ac:dyDescent="0.25">
      <c r="A16" s="97">
        <v>10</v>
      </c>
      <c r="B16" s="149"/>
      <c r="C16" s="99"/>
      <c r="D16" s="99"/>
      <c r="E16" s="98"/>
      <c r="F16" s="97"/>
      <c r="G16" s="150"/>
    </row>
    <row r="17" spans="1:8" ht="18.75" customHeight="1" x14ac:dyDescent="0.25">
      <c r="A17" s="97">
        <v>11</v>
      </c>
      <c r="B17" s="151" t="s">
        <v>16</v>
      </c>
      <c r="C17" s="151">
        <f>SUM(C7:C16)</f>
        <v>4.25</v>
      </c>
      <c r="D17" s="151">
        <f>SUM(D7:D16)</f>
        <v>751000</v>
      </c>
      <c r="E17" s="151">
        <f t="shared" ref="E17:G17" si="3">SUM(E7:E16)</f>
        <v>465000</v>
      </c>
      <c r="F17" s="151">
        <f t="shared" si="3"/>
        <v>34000</v>
      </c>
      <c r="G17" s="151">
        <f t="shared" si="3"/>
        <v>499000</v>
      </c>
    </row>
    <row r="18" spans="1:8" ht="33" customHeight="1" x14ac:dyDescent="0.25">
      <c r="A18" s="139"/>
      <c r="B18" s="330" t="s">
        <v>189</v>
      </c>
      <c r="C18" s="330"/>
      <c r="D18" s="330"/>
      <c r="E18" s="330"/>
      <c r="F18" s="330"/>
      <c r="G18" s="330"/>
      <c r="H18" s="330"/>
    </row>
    <row r="19" spans="1:8" ht="21" customHeight="1" x14ac:dyDescent="0.25">
      <c r="A19" s="139"/>
      <c r="B19" s="72"/>
      <c r="C19" s="72" t="s">
        <v>93</v>
      </c>
      <c r="D19" s="72"/>
      <c r="E19" s="14"/>
      <c r="F19" s="14"/>
      <c r="G19" s="14"/>
      <c r="H19" s="14"/>
    </row>
    <row r="20" spans="1:8" ht="21" customHeight="1" x14ac:dyDescent="0.25">
      <c r="A20" s="139"/>
      <c r="B20" s="79" t="s">
        <v>23</v>
      </c>
      <c r="C20" s="79"/>
      <c r="D20" s="79"/>
      <c r="E20" s="79"/>
      <c r="F20" s="79"/>
      <c r="G20" s="79"/>
      <c r="H20" s="79"/>
    </row>
    <row r="21" spans="1:8" ht="21" customHeight="1" x14ac:dyDescent="0.25">
      <c r="A21" s="139"/>
      <c r="B21" s="60"/>
      <c r="C21" s="72" t="s">
        <v>94</v>
      </c>
      <c r="D21" s="72"/>
      <c r="E21" s="13"/>
      <c r="F21" s="13"/>
      <c r="G21" s="13"/>
      <c r="H21" s="13"/>
    </row>
    <row r="22" spans="1:8" ht="21" customHeight="1" x14ac:dyDescent="0.25">
      <c r="A22" s="139"/>
      <c r="B22" s="143"/>
      <c r="C22" s="140"/>
      <c r="D22" s="140"/>
      <c r="E22" s="141"/>
      <c r="F22" s="139"/>
      <c r="G22" s="139"/>
    </row>
    <row r="23" spans="1:8" ht="21" customHeight="1" x14ac:dyDescent="0.25">
      <c r="A23" s="144"/>
      <c r="B23" s="145"/>
      <c r="C23" s="140"/>
      <c r="D23" s="140"/>
      <c r="E23" s="338"/>
      <c r="F23" s="338"/>
      <c r="G23" s="338"/>
    </row>
    <row r="24" spans="1:8" ht="21" customHeight="1" x14ac:dyDescent="0.25">
      <c r="A24" s="144"/>
      <c r="B24" s="145"/>
      <c r="C24" s="140"/>
      <c r="D24" s="140"/>
      <c r="E24" s="141"/>
      <c r="F24" s="139"/>
      <c r="G24" s="139"/>
    </row>
    <row r="25" spans="1:8" ht="21" customHeight="1" x14ac:dyDescent="0.25">
      <c r="A25" s="139"/>
      <c r="B25" s="143"/>
      <c r="C25" s="140"/>
      <c r="D25" s="140"/>
      <c r="E25" s="141"/>
      <c r="F25" s="139"/>
      <c r="G25" s="139"/>
    </row>
    <row r="26" spans="1:8" ht="21" customHeight="1" x14ac:dyDescent="0.25">
      <c r="A26" s="139"/>
      <c r="B26" s="143"/>
      <c r="C26" s="140"/>
      <c r="D26" s="140"/>
      <c r="E26" s="141"/>
      <c r="F26" s="139"/>
      <c r="G26" s="139"/>
    </row>
    <row r="27" spans="1:8" ht="21" customHeight="1" x14ac:dyDescent="0.25">
      <c r="A27" s="139"/>
      <c r="B27" s="143"/>
      <c r="C27" s="140"/>
      <c r="D27" s="140"/>
      <c r="E27" s="141"/>
      <c r="F27" s="139"/>
      <c r="G27" s="139"/>
    </row>
    <row r="28" spans="1:8" ht="21" customHeight="1" x14ac:dyDescent="0.25">
      <c r="A28" s="139"/>
      <c r="B28" s="146"/>
      <c r="C28" s="140"/>
      <c r="D28" s="140"/>
      <c r="E28" s="141"/>
      <c r="F28" s="147"/>
      <c r="G28" s="139"/>
    </row>
    <row r="29" spans="1:8" ht="21" customHeight="1" x14ac:dyDescent="0.25">
      <c r="A29" s="139"/>
      <c r="B29" s="143"/>
      <c r="C29" s="140"/>
      <c r="D29" s="140"/>
      <c r="E29" s="141"/>
      <c r="F29" s="139"/>
      <c r="G29" s="142"/>
    </row>
    <row r="30" spans="1:8" ht="21" customHeight="1" x14ac:dyDescent="0.25">
      <c r="A30" s="139"/>
      <c r="B30" s="143"/>
      <c r="C30" s="140"/>
      <c r="D30" s="140"/>
      <c r="E30" s="141"/>
      <c r="F30" s="139"/>
      <c r="G30" s="142"/>
    </row>
    <row r="31" spans="1:8" ht="21" customHeight="1" x14ac:dyDescent="0.25">
      <c r="A31" s="139"/>
      <c r="B31" s="143"/>
      <c r="C31" s="140"/>
      <c r="D31" s="140"/>
      <c r="E31" s="141"/>
      <c r="F31" s="139"/>
      <c r="G31" s="139"/>
    </row>
    <row r="32" spans="1:8" ht="24" customHeight="1" x14ac:dyDescent="0.25">
      <c r="A32" s="139"/>
      <c r="B32" s="164"/>
      <c r="C32" s="164"/>
      <c r="D32" s="164"/>
      <c r="E32" s="164"/>
      <c r="F32" s="164"/>
      <c r="G32" s="165"/>
    </row>
    <row r="33" spans="1:7" s="13" customFormat="1" ht="30.75" customHeight="1" x14ac:dyDescent="0.25">
      <c r="A33" s="335"/>
      <c r="B33" s="335"/>
      <c r="C33" s="335"/>
      <c r="D33" s="335"/>
      <c r="E33" s="335"/>
      <c r="F33" s="335"/>
      <c r="G33" s="335"/>
    </row>
    <row r="34" spans="1:7" s="14" customFormat="1" x14ac:dyDescent="0.25">
      <c r="A34" s="72"/>
      <c r="B34" s="72"/>
    </row>
    <row r="35" spans="1:7" s="13" customFormat="1" x14ac:dyDescent="0.25"/>
    <row r="36" spans="1:7" s="13" customFormat="1" x14ac:dyDescent="0.25">
      <c r="A36" s="60"/>
      <c r="B36" s="72"/>
    </row>
    <row r="37" spans="1:7" x14ac:dyDescent="0.25">
      <c r="A37" s="16"/>
      <c r="B37" s="16"/>
      <c r="C37" s="16"/>
      <c r="D37" s="16"/>
      <c r="E37" s="16"/>
      <c r="F37" s="16"/>
      <c r="G37" s="16"/>
    </row>
    <row r="38" spans="1:7" ht="15" x14ac:dyDescent="0.25">
      <c r="A38"/>
      <c r="B38"/>
      <c r="C38"/>
      <c r="D38"/>
      <c r="E38"/>
      <c r="F38"/>
      <c r="G38"/>
    </row>
    <row r="46" spans="1:7" x14ac:dyDescent="0.25">
      <c r="F46" s="19" t="s">
        <v>66</v>
      </c>
    </row>
  </sheetData>
  <mergeCells count="8">
    <mergeCell ref="A33:G33"/>
    <mergeCell ref="E1:G1"/>
    <mergeCell ref="E2:G2"/>
    <mergeCell ref="E3:G3"/>
    <mergeCell ref="A4:G4"/>
    <mergeCell ref="A5:G5"/>
    <mergeCell ref="B18:H18"/>
    <mergeCell ref="E23:G23"/>
  </mergeCells>
  <pageMargins left="0.19541666666666666" right="0.11166666666666666" top="0.75" bottom="0.75" header="0.3" footer="0.3"/>
  <pageSetup scale="67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I46"/>
  <sheetViews>
    <sheetView topLeftCell="B1" zoomScaleNormal="100" workbookViewId="0">
      <selection activeCell="E3" sqref="E3:G3"/>
    </sheetView>
  </sheetViews>
  <sheetFormatPr defaultRowHeight="15.75" x14ac:dyDescent="0.25"/>
  <cols>
    <col min="1" max="1" width="5.7109375" style="19" customWidth="1"/>
    <col min="2" max="2" width="22.7109375" style="19" customWidth="1"/>
    <col min="3" max="4" width="10.5703125" style="19" customWidth="1"/>
    <col min="5" max="5" width="19.140625" style="19" customWidth="1"/>
    <col min="6" max="6" width="17" style="19" customWidth="1"/>
    <col min="7" max="7" width="23.7109375" style="19" customWidth="1"/>
  </cols>
  <sheetData>
    <row r="1" spans="1:9" x14ac:dyDescent="0.25">
      <c r="E1" s="332" t="s">
        <v>62</v>
      </c>
      <c r="F1" s="332"/>
      <c r="G1" s="332"/>
    </row>
    <row r="2" spans="1:9" x14ac:dyDescent="0.25">
      <c r="E2" s="332" t="s">
        <v>92</v>
      </c>
      <c r="F2" s="332"/>
      <c r="G2" s="332"/>
    </row>
    <row r="3" spans="1:9" x14ac:dyDescent="0.25">
      <c r="E3" s="319" t="s">
        <v>249</v>
      </c>
      <c r="F3" s="319"/>
      <c r="G3" s="319"/>
    </row>
    <row r="4" spans="1:9" ht="15" x14ac:dyDescent="0.25">
      <c r="A4" s="336" t="s">
        <v>176</v>
      </c>
      <c r="B4" s="336"/>
      <c r="C4" s="336"/>
      <c r="D4" s="336"/>
      <c r="E4" s="336"/>
      <c r="F4" s="336"/>
      <c r="G4" s="336"/>
    </row>
    <row r="5" spans="1:9" ht="16.5" thickBot="1" x14ac:dyDescent="0.3">
      <c r="A5" s="337" t="s">
        <v>134</v>
      </c>
      <c r="B5" s="337"/>
      <c r="C5" s="337"/>
      <c r="D5" s="337"/>
      <c r="E5" s="337"/>
      <c r="F5" s="337"/>
      <c r="G5" s="337"/>
    </row>
    <row r="6" spans="1:9" ht="110.25" x14ac:dyDescent="0.25">
      <c r="A6" s="148" t="s">
        <v>1</v>
      </c>
      <c r="B6" s="148" t="s">
        <v>18</v>
      </c>
      <c r="C6" s="148" t="s">
        <v>19</v>
      </c>
      <c r="D6" s="148" t="s">
        <v>20</v>
      </c>
      <c r="E6" s="148" t="s">
        <v>175</v>
      </c>
      <c r="F6" s="148" t="s">
        <v>5</v>
      </c>
      <c r="G6" s="148" t="s">
        <v>6</v>
      </c>
    </row>
    <row r="7" spans="1:9" ht="18.75" customHeight="1" x14ac:dyDescent="0.25">
      <c r="A7" s="97">
        <v>1</v>
      </c>
      <c r="B7" s="104" t="s">
        <v>24</v>
      </c>
      <c r="C7" s="99">
        <v>1</v>
      </c>
      <c r="D7" s="99">
        <v>127000</v>
      </c>
      <c r="E7" s="98">
        <f>C7*D7</f>
        <v>127000</v>
      </c>
      <c r="F7" s="97">
        <f>8000*C7</f>
        <v>8000</v>
      </c>
      <c r="G7" s="97">
        <f>E7+F7</f>
        <v>135000</v>
      </c>
    </row>
    <row r="8" spans="1:9" ht="18.75" customHeight="1" x14ac:dyDescent="0.25">
      <c r="A8" s="97">
        <v>2</v>
      </c>
      <c r="B8" s="104" t="s">
        <v>23</v>
      </c>
      <c r="C8" s="99">
        <v>1</v>
      </c>
      <c r="D8" s="99">
        <v>104000</v>
      </c>
      <c r="E8" s="98">
        <f t="shared" ref="E8:E13" si="0">C8*D8</f>
        <v>104000</v>
      </c>
      <c r="F8" s="97">
        <f t="shared" ref="F8:F11" si="1">8000*C8</f>
        <v>8000</v>
      </c>
      <c r="G8" s="97">
        <f t="shared" ref="G8:G13" si="2">E8+F8</f>
        <v>112000</v>
      </c>
    </row>
    <row r="9" spans="1:9" ht="18.75" customHeight="1" x14ac:dyDescent="0.25">
      <c r="A9" s="97">
        <v>3</v>
      </c>
      <c r="B9" s="104" t="s">
        <v>173</v>
      </c>
      <c r="C9" s="99">
        <v>0.8</v>
      </c>
      <c r="D9" s="99">
        <v>104000</v>
      </c>
      <c r="E9" s="98">
        <f t="shared" si="0"/>
        <v>83200</v>
      </c>
      <c r="F9" s="97">
        <f t="shared" si="1"/>
        <v>6400</v>
      </c>
      <c r="G9" s="97">
        <f t="shared" si="2"/>
        <v>89600</v>
      </c>
    </row>
    <row r="10" spans="1:9" ht="18.75" customHeight="1" x14ac:dyDescent="0.25">
      <c r="A10" s="97">
        <v>4</v>
      </c>
      <c r="B10" s="104" t="s">
        <v>174</v>
      </c>
      <c r="C10" s="99">
        <v>0.8</v>
      </c>
      <c r="D10" s="99">
        <v>104000</v>
      </c>
      <c r="E10" s="98">
        <f t="shared" si="0"/>
        <v>83200</v>
      </c>
      <c r="F10" s="97">
        <f t="shared" si="1"/>
        <v>6400</v>
      </c>
      <c r="G10" s="97">
        <f t="shared" si="2"/>
        <v>89600</v>
      </c>
    </row>
    <row r="11" spans="1:9" ht="18.75" customHeight="1" x14ac:dyDescent="0.25">
      <c r="A11" s="97">
        <v>5</v>
      </c>
      <c r="B11" s="104" t="s">
        <v>22</v>
      </c>
      <c r="C11" s="99">
        <v>0.8</v>
      </c>
      <c r="D11" s="99">
        <v>104000</v>
      </c>
      <c r="E11" s="98">
        <f t="shared" si="0"/>
        <v>83200</v>
      </c>
      <c r="F11" s="97">
        <f t="shared" si="1"/>
        <v>6400</v>
      </c>
      <c r="G11" s="97">
        <f t="shared" si="2"/>
        <v>89600</v>
      </c>
    </row>
    <row r="12" spans="1:9" ht="18.75" customHeight="1" x14ac:dyDescent="0.25">
      <c r="A12" s="169">
        <v>6</v>
      </c>
      <c r="B12" s="100" t="s">
        <v>30</v>
      </c>
      <c r="C12" s="193">
        <v>0.5</v>
      </c>
      <c r="D12" s="193">
        <v>104000</v>
      </c>
      <c r="E12" s="98">
        <f t="shared" si="0"/>
        <v>52000</v>
      </c>
      <c r="F12" s="169">
        <v>4000</v>
      </c>
      <c r="G12" s="97">
        <f t="shared" si="2"/>
        <v>56000</v>
      </c>
    </row>
    <row r="13" spans="1:9" ht="18.75" customHeight="1" x14ac:dyDescent="0.25">
      <c r="A13" s="169">
        <v>7</v>
      </c>
      <c r="B13" s="100" t="s">
        <v>201</v>
      </c>
      <c r="C13" s="193">
        <v>0.5</v>
      </c>
      <c r="D13" s="193">
        <v>104000</v>
      </c>
      <c r="E13" s="98">
        <f t="shared" si="0"/>
        <v>52000</v>
      </c>
      <c r="F13" s="169">
        <v>4000</v>
      </c>
      <c r="G13" s="97">
        <f t="shared" si="2"/>
        <v>56000</v>
      </c>
    </row>
    <row r="14" spans="1:9" ht="18.75" customHeight="1" x14ac:dyDescent="0.25">
      <c r="A14" s="97">
        <v>8</v>
      </c>
      <c r="B14" s="100"/>
      <c r="C14" s="99"/>
      <c r="D14" s="99"/>
      <c r="E14" s="98"/>
      <c r="F14" s="97"/>
      <c r="G14" s="97"/>
    </row>
    <row r="15" spans="1:9" ht="18.75" customHeight="1" x14ac:dyDescent="0.25">
      <c r="A15" s="97">
        <v>9</v>
      </c>
      <c r="B15" s="100"/>
      <c r="C15" s="99"/>
      <c r="D15" s="99"/>
      <c r="E15" s="98"/>
      <c r="F15" s="97"/>
      <c r="G15" s="97"/>
      <c r="I15" t="s">
        <v>119</v>
      </c>
    </row>
    <row r="16" spans="1:9" ht="18.75" customHeight="1" x14ac:dyDescent="0.25">
      <c r="A16" s="97">
        <v>10</v>
      </c>
      <c r="B16" s="149"/>
      <c r="C16" s="99"/>
      <c r="D16" s="99"/>
      <c r="E16" s="98"/>
      <c r="F16" s="97"/>
      <c r="G16" s="150"/>
    </row>
    <row r="17" spans="1:8" ht="18.75" customHeight="1" x14ac:dyDescent="0.25">
      <c r="A17" s="97">
        <v>11</v>
      </c>
      <c r="B17" s="151" t="s">
        <v>150</v>
      </c>
      <c r="C17" s="151">
        <f>SUM(C7:C16)</f>
        <v>5.3999999999999995</v>
      </c>
      <c r="D17" s="151">
        <f>SUM(D7:D16)</f>
        <v>751000</v>
      </c>
      <c r="E17" s="151">
        <f t="shared" ref="E17:G17" si="3">SUM(E7:E16)</f>
        <v>584600</v>
      </c>
      <c r="F17" s="151">
        <f t="shared" si="3"/>
        <v>43200</v>
      </c>
      <c r="G17" s="151">
        <f t="shared" si="3"/>
        <v>627800</v>
      </c>
    </row>
    <row r="18" spans="1:8" ht="33" customHeight="1" x14ac:dyDescent="0.25">
      <c r="A18" s="139"/>
      <c r="B18" s="330" t="s">
        <v>181</v>
      </c>
      <c r="C18" s="330"/>
      <c r="D18" s="330"/>
      <c r="E18" s="330"/>
      <c r="F18" s="330"/>
      <c r="G18" s="330"/>
      <c r="H18" s="330"/>
    </row>
    <row r="19" spans="1:8" ht="21" customHeight="1" x14ac:dyDescent="0.25">
      <c r="A19" s="139"/>
      <c r="B19" s="72"/>
      <c r="C19" s="72" t="s">
        <v>93</v>
      </c>
      <c r="D19" s="72"/>
      <c r="E19" s="14"/>
      <c r="F19" s="14"/>
      <c r="G19" s="14"/>
      <c r="H19" s="14"/>
    </row>
    <row r="20" spans="1:8" ht="21" customHeight="1" x14ac:dyDescent="0.25">
      <c r="A20" s="139"/>
      <c r="B20" s="79" t="s">
        <v>23</v>
      </c>
      <c r="C20" s="79"/>
      <c r="D20" s="79"/>
      <c r="E20" s="79"/>
      <c r="F20" s="79"/>
      <c r="G20" s="79"/>
      <c r="H20" s="79"/>
    </row>
    <row r="21" spans="1:8" ht="21" customHeight="1" x14ac:dyDescent="0.25">
      <c r="A21" s="139"/>
      <c r="B21" s="60"/>
      <c r="C21" s="72" t="s">
        <v>94</v>
      </c>
      <c r="D21" s="72"/>
      <c r="E21" s="13"/>
      <c r="F21" s="13"/>
      <c r="G21" s="13"/>
      <c r="H21" s="13"/>
    </row>
    <row r="22" spans="1:8" ht="21" customHeight="1" x14ac:dyDescent="0.25">
      <c r="A22" s="139"/>
      <c r="B22" s="143"/>
      <c r="C22" s="140"/>
      <c r="D22" s="140"/>
      <c r="E22" s="141"/>
      <c r="F22" s="139"/>
      <c r="G22" s="139"/>
    </row>
    <row r="23" spans="1:8" ht="21" customHeight="1" x14ac:dyDescent="0.25">
      <c r="A23" s="144"/>
      <c r="B23" s="145"/>
      <c r="C23" s="140"/>
      <c r="D23" s="140"/>
      <c r="E23" s="141"/>
      <c r="F23" s="344"/>
      <c r="G23" s="344"/>
    </row>
    <row r="24" spans="1:8" ht="21" customHeight="1" x14ac:dyDescent="0.25">
      <c r="A24" s="144"/>
      <c r="B24" s="145"/>
      <c r="C24" s="140"/>
      <c r="D24" s="140"/>
      <c r="E24" s="141"/>
      <c r="F24" s="139"/>
      <c r="G24" s="139"/>
    </row>
    <row r="25" spans="1:8" ht="21" customHeight="1" x14ac:dyDescent="0.25">
      <c r="A25" s="139"/>
      <c r="B25" s="143"/>
      <c r="C25" s="140"/>
      <c r="D25" s="140"/>
      <c r="E25" s="141"/>
      <c r="F25" s="139"/>
      <c r="G25" s="139"/>
    </row>
    <row r="26" spans="1:8" ht="21" customHeight="1" x14ac:dyDescent="0.25">
      <c r="A26" s="139"/>
      <c r="B26" s="143"/>
      <c r="C26" s="140"/>
      <c r="D26" s="140"/>
      <c r="E26" s="141"/>
      <c r="F26" s="139"/>
      <c r="G26" s="139"/>
    </row>
    <row r="27" spans="1:8" ht="21" customHeight="1" x14ac:dyDescent="0.25">
      <c r="A27" s="139"/>
      <c r="B27" s="143"/>
      <c r="C27" s="140"/>
      <c r="D27" s="140"/>
      <c r="E27" s="141"/>
      <c r="F27" s="139"/>
      <c r="G27" s="139"/>
    </row>
    <row r="28" spans="1:8" ht="21" customHeight="1" x14ac:dyDescent="0.25">
      <c r="A28" s="139"/>
      <c r="B28" s="146"/>
      <c r="C28" s="140"/>
      <c r="D28" s="140"/>
      <c r="E28" s="141"/>
      <c r="F28" s="147"/>
      <c r="G28" s="139"/>
    </row>
    <row r="29" spans="1:8" ht="21" customHeight="1" x14ac:dyDescent="0.25">
      <c r="A29" s="139"/>
      <c r="B29" s="143"/>
      <c r="C29" s="140"/>
      <c r="D29" s="140"/>
      <c r="E29" s="141"/>
      <c r="F29" s="139"/>
      <c r="G29" s="142"/>
    </row>
    <row r="30" spans="1:8" ht="21" customHeight="1" x14ac:dyDescent="0.25">
      <c r="A30" s="139"/>
      <c r="B30" s="143"/>
      <c r="C30" s="140"/>
      <c r="D30" s="140"/>
      <c r="E30" s="141"/>
      <c r="F30" s="139"/>
      <c r="G30" s="142"/>
    </row>
    <row r="31" spans="1:8" ht="21" customHeight="1" x14ac:dyDescent="0.25">
      <c r="A31" s="139"/>
      <c r="B31" s="143"/>
      <c r="C31" s="140"/>
      <c r="D31" s="140"/>
      <c r="E31" s="141"/>
      <c r="F31" s="139"/>
      <c r="G31" s="139"/>
    </row>
    <row r="32" spans="1:8" ht="24" customHeight="1" x14ac:dyDescent="0.25">
      <c r="A32" s="139"/>
      <c r="B32" s="164"/>
      <c r="C32" s="164"/>
      <c r="D32" s="164"/>
      <c r="E32" s="164"/>
      <c r="F32" s="164"/>
      <c r="G32" s="165"/>
    </row>
    <row r="33" spans="1:7" s="13" customFormat="1" ht="30.75" customHeight="1" x14ac:dyDescent="0.25">
      <c r="A33" s="335"/>
      <c r="B33" s="335"/>
      <c r="C33" s="335"/>
      <c r="D33" s="335"/>
      <c r="E33" s="335"/>
      <c r="F33" s="335"/>
      <c r="G33" s="335"/>
    </row>
    <row r="34" spans="1:7" s="14" customFormat="1" x14ac:dyDescent="0.25">
      <c r="A34" s="72"/>
      <c r="B34" s="72"/>
    </row>
    <row r="35" spans="1:7" s="13" customFormat="1" x14ac:dyDescent="0.25"/>
    <row r="36" spans="1:7" s="13" customFormat="1" x14ac:dyDescent="0.25">
      <c r="A36" s="60"/>
      <c r="B36" s="72"/>
    </row>
    <row r="37" spans="1:7" x14ac:dyDescent="0.25">
      <c r="A37" s="16"/>
      <c r="B37" s="16"/>
      <c r="C37" s="16"/>
      <c r="D37" s="16"/>
      <c r="E37" s="16"/>
      <c r="F37" s="16"/>
      <c r="G37" s="16"/>
    </row>
    <row r="38" spans="1:7" ht="15" x14ac:dyDescent="0.25">
      <c r="A38"/>
      <c r="B38"/>
      <c r="C38"/>
      <c r="D38"/>
      <c r="E38"/>
      <c r="F38"/>
      <c r="G38"/>
    </row>
    <row r="46" spans="1:7" x14ac:dyDescent="0.25">
      <c r="F46" s="19" t="s">
        <v>66</v>
      </c>
    </row>
  </sheetData>
  <mergeCells count="8">
    <mergeCell ref="A33:G33"/>
    <mergeCell ref="E1:G1"/>
    <mergeCell ref="E2:G2"/>
    <mergeCell ref="E3:G3"/>
    <mergeCell ref="A4:G4"/>
    <mergeCell ref="A5:G5"/>
    <mergeCell ref="B18:H18"/>
    <mergeCell ref="F23:G23"/>
  </mergeCells>
  <pageMargins left="0.19541666666666666" right="0.11166666666666666" top="0.75" bottom="0.75" header="0.3" footer="0.3"/>
  <pageSetup scale="67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44"/>
  <sheetViews>
    <sheetView zoomScaleNormal="100" workbookViewId="0">
      <selection activeCell="G4" sqref="G4:H4"/>
    </sheetView>
  </sheetViews>
  <sheetFormatPr defaultRowHeight="15.75" x14ac:dyDescent="0.25"/>
  <cols>
    <col min="1" max="1" width="5" style="16" customWidth="1"/>
    <col min="2" max="2" width="34.5703125" style="16" customWidth="1"/>
    <col min="3" max="3" width="0.140625" style="16" customWidth="1"/>
    <col min="4" max="4" width="13.7109375" style="16" customWidth="1"/>
    <col min="5" max="5" width="14.28515625" style="16" customWidth="1"/>
    <col min="6" max="6" width="12" style="16" customWidth="1"/>
    <col min="7" max="7" width="10.5703125" style="16" customWidth="1"/>
    <col min="8" max="8" width="17.42578125" style="16" customWidth="1"/>
    <col min="10" max="10" width="10.5703125" bestFit="1" customWidth="1"/>
  </cols>
  <sheetData>
    <row r="1" spans="1:15" ht="4.5" customHeight="1" x14ac:dyDescent="0.25">
      <c r="A1" s="302"/>
      <c r="B1" s="302"/>
      <c r="C1" s="131"/>
    </row>
    <row r="2" spans="1:15" s="29" customFormat="1" ht="18.75" customHeight="1" x14ac:dyDescent="0.3">
      <c r="A2" s="303"/>
      <c r="B2" s="303"/>
      <c r="C2" s="303"/>
      <c r="D2" s="303"/>
      <c r="E2" s="60"/>
      <c r="F2" s="60"/>
      <c r="G2" s="283" t="s">
        <v>62</v>
      </c>
      <c r="H2" s="283"/>
      <c r="I2" s="45"/>
      <c r="J2" s="45"/>
    </row>
    <row r="3" spans="1:15" s="29" customFormat="1" ht="20.25" customHeight="1" x14ac:dyDescent="0.3">
      <c r="A3" s="84"/>
      <c r="B3" s="84"/>
      <c r="C3" s="84"/>
      <c r="E3" s="85"/>
      <c r="F3" s="85"/>
      <c r="G3" s="304" t="s">
        <v>92</v>
      </c>
      <c r="H3" s="304"/>
      <c r="I3" s="31"/>
      <c r="J3" s="31"/>
    </row>
    <row r="4" spans="1:15" s="29" customFormat="1" ht="24" customHeight="1" x14ac:dyDescent="0.3">
      <c r="A4" s="43"/>
      <c r="E4" s="86"/>
      <c r="F4" s="86"/>
      <c r="G4" s="285" t="s">
        <v>249</v>
      </c>
      <c r="H4" s="285"/>
      <c r="I4" s="44"/>
      <c r="J4" s="44"/>
      <c r="K4" s="44"/>
    </row>
    <row r="5" spans="1:15" s="1" customFormat="1" ht="18" x14ac:dyDescent="0.2">
      <c r="A5" s="305" t="s">
        <v>0</v>
      </c>
      <c r="B5" s="305"/>
      <c r="C5" s="305"/>
      <c r="D5" s="305"/>
      <c r="E5" s="305"/>
      <c r="F5" s="305"/>
      <c r="G5" s="305"/>
      <c r="H5" s="305"/>
    </row>
    <row r="6" spans="1:15" s="1" customFormat="1" ht="19.5" customHeight="1" x14ac:dyDescent="0.2">
      <c r="A6" s="299" t="s">
        <v>220</v>
      </c>
      <c r="B6" s="299"/>
      <c r="C6" s="299"/>
      <c r="D6" s="299"/>
      <c r="E6" s="299"/>
      <c r="F6" s="299"/>
      <c r="G6" s="299"/>
      <c r="H6" s="299"/>
    </row>
    <row r="7" spans="1:15" s="1" customFormat="1" ht="2.25" customHeight="1" thickBot="1" x14ac:dyDescent="0.3">
      <c r="A7" s="25"/>
      <c r="B7" s="25"/>
      <c r="C7" s="25"/>
      <c r="D7" s="25"/>
      <c r="E7" s="25"/>
      <c r="F7" s="25"/>
      <c r="G7" s="25"/>
      <c r="H7" s="25"/>
    </row>
    <row r="8" spans="1:15" s="2" customFormat="1" ht="79.5" customHeight="1" thickBot="1" x14ac:dyDescent="0.25">
      <c r="A8" s="17" t="s">
        <v>1</v>
      </c>
      <c r="B8" s="17" t="s">
        <v>18</v>
      </c>
      <c r="C8" s="17"/>
      <c r="D8" s="17" t="s">
        <v>19</v>
      </c>
      <c r="E8" s="17" t="s">
        <v>20</v>
      </c>
      <c r="F8" s="17"/>
      <c r="G8" s="17" t="s">
        <v>21</v>
      </c>
      <c r="H8" s="17" t="s">
        <v>6</v>
      </c>
    </row>
    <row r="9" spans="1:15" s="1" customFormat="1" x14ac:dyDescent="0.25">
      <c r="A9" s="26">
        <v>1</v>
      </c>
      <c r="B9" s="18" t="s">
        <v>24</v>
      </c>
      <c r="C9" s="18"/>
      <c r="D9" s="237">
        <v>1</v>
      </c>
      <c r="E9" s="18">
        <v>150000</v>
      </c>
      <c r="F9" s="18">
        <f>E9*D9</f>
        <v>150000</v>
      </c>
      <c r="G9" s="18">
        <f>D9*8000</f>
        <v>8000</v>
      </c>
      <c r="H9" s="18">
        <f>F9+G9</f>
        <v>158000</v>
      </c>
      <c r="J9" s="25"/>
      <c r="K9" s="25"/>
      <c r="L9" s="25"/>
      <c r="M9" s="25"/>
      <c r="N9" s="25"/>
      <c r="O9" s="25"/>
    </row>
    <row r="10" spans="1:15" s="1" customFormat="1" x14ac:dyDescent="0.25">
      <c r="A10" s="26">
        <v>2</v>
      </c>
      <c r="B10" s="18" t="s">
        <v>32</v>
      </c>
      <c r="C10" s="18"/>
      <c r="D10" s="33">
        <v>1</v>
      </c>
      <c r="E10" s="40">
        <v>95700</v>
      </c>
      <c r="F10" s="18">
        <f t="shared" ref="F10:F35" si="0">E10*D10</f>
        <v>95700</v>
      </c>
      <c r="G10" s="18">
        <f t="shared" ref="G10:G35" si="1">D10*8000</f>
        <v>8000</v>
      </c>
      <c r="H10" s="18">
        <f t="shared" ref="H10:H35" si="2">F10+G10</f>
        <v>103700</v>
      </c>
      <c r="J10" s="25"/>
      <c r="K10" s="25"/>
      <c r="L10" s="25"/>
      <c r="M10" s="25"/>
      <c r="N10" s="25"/>
      <c r="O10" s="25"/>
    </row>
    <row r="11" spans="1:15" s="1" customFormat="1" x14ac:dyDescent="0.25">
      <c r="A11" s="26">
        <v>3</v>
      </c>
      <c r="B11" s="32" t="s">
        <v>26</v>
      </c>
      <c r="C11" s="32"/>
      <c r="D11" s="238">
        <v>1</v>
      </c>
      <c r="E11" s="40">
        <v>95700</v>
      </c>
      <c r="F11" s="18">
        <f t="shared" si="0"/>
        <v>95700</v>
      </c>
      <c r="G11" s="18">
        <f t="shared" si="1"/>
        <v>8000</v>
      </c>
      <c r="H11" s="18">
        <f t="shared" si="2"/>
        <v>103700</v>
      </c>
      <c r="J11" s="25"/>
      <c r="K11" s="25"/>
      <c r="L11" s="25"/>
      <c r="M11" s="25"/>
      <c r="N11" s="25"/>
      <c r="O11" s="25"/>
    </row>
    <row r="12" spans="1:15" s="1" customFormat="1" x14ac:dyDescent="0.25">
      <c r="A12" s="26">
        <v>4</v>
      </c>
      <c r="B12" s="32" t="s">
        <v>33</v>
      </c>
      <c r="C12" s="32"/>
      <c r="D12" s="238">
        <v>1</v>
      </c>
      <c r="E12" s="40">
        <v>104000</v>
      </c>
      <c r="F12" s="18">
        <f t="shared" si="0"/>
        <v>104000</v>
      </c>
      <c r="G12" s="18">
        <f t="shared" si="1"/>
        <v>8000</v>
      </c>
      <c r="H12" s="18">
        <f t="shared" si="2"/>
        <v>112000</v>
      </c>
      <c r="J12" s="25"/>
      <c r="K12" s="25"/>
      <c r="L12" s="25"/>
      <c r="M12" s="25"/>
      <c r="N12" s="25"/>
      <c r="O12" s="25"/>
    </row>
    <row r="13" spans="1:15" s="1" customFormat="1" x14ac:dyDescent="0.25">
      <c r="A13" s="26">
        <v>5</v>
      </c>
      <c r="B13" s="32" t="s">
        <v>25</v>
      </c>
      <c r="C13" s="32"/>
      <c r="D13" s="238">
        <v>1</v>
      </c>
      <c r="E13" s="40">
        <v>98000</v>
      </c>
      <c r="F13" s="18">
        <f t="shared" si="0"/>
        <v>98000</v>
      </c>
      <c r="G13" s="18">
        <f t="shared" si="1"/>
        <v>8000</v>
      </c>
      <c r="H13" s="18">
        <f t="shared" si="2"/>
        <v>106000</v>
      </c>
      <c r="J13" s="25"/>
      <c r="K13" s="25"/>
      <c r="L13" s="25"/>
      <c r="M13" s="25"/>
      <c r="N13" s="25"/>
      <c r="O13" s="25"/>
    </row>
    <row r="14" spans="1:15" s="1" customFormat="1" x14ac:dyDescent="0.25">
      <c r="A14" s="26">
        <v>6</v>
      </c>
      <c r="B14" s="32" t="s">
        <v>11</v>
      </c>
      <c r="C14" s="32"/>
      <c r="D14" s="47">
        <v>1</v>
      </c>
      <c r="E14" s="40">
        <v>104000</v>
      </c>
      <c r="F14" s="18">
        <f t="shared" si="0"/>
        <v>104000</v>
      </c>
      <c r="G14" s="18">
        <f t="shared" si="1"/>
        <v>8000</v>
      </c>
      <c r="H14" s="18">
        <f t="shared" si="2"/>
        <v>112000</v>
      </c>
      <c r="J14" s="25"/>
      <c r="K14" s="25"/>
      <c r="L14" s="25"/>
      <c r="M14" s="25"/>
      <c r="N14" s="25"/>
      <c r="O14" s="25"/>
    </row>
    <row r="15" spans="1:15" s="1" customFormat="1" x14ac:dyDescent="0.25">
      <c r="A15" s="26">
        <v>7</v>
      </c>
      <c r="B15" s="32" t="s">
        <v>31</v>
      </c>
      <c r="C15" s="32"/>
      <c r="D15" s="47">
        <v>1</v>
      </c>
      <c r="E15" s="40">
        <v>104000</v>
      </c>
      <c r="F15" s="18">
        <f t="shared" si="0"/>
        <v>104000</v>
      </c>
      <c r="G15" s="18">
        <f t="shared" si="1"/>
        <v>8000</v>
      </c>
      <c r="H15" s="18">
        <f t="shared" si="2"/>
        <v>112000</v>
      </c>
      <c r="J15" s="25"/>
      <c r="K15" s="25"/>
      <c r="L15" s="25"/>
      <c r="M15" s="25"/>
      <c r="N15" s="25"/>
      <c r="O15" s="25"/>
    </row>
    <row r="16" spans="1:15" s="1" customFormat="1" x14ac:dyDescent="0.25">
      <c r="A16" s="26">
        <v>8</v>
      </c>
      <c r="B16" s="32" t="s">
        <v>206</v>
      </c>
      <c r="C16" s="32"/>
      <c r="D16" s="47">
        <v>0</v>
      </c>
      <c r="E16" s="40">
        <v>0</v>
      </c>
      <c r="F16" s="18">
        <f t="shared" si="0"/>
        <v>0</v>
      </c>
      <c r="G16" s="18">
        <f t="shared" si="1"/>
        <v>0</v>
      </c>
      <c r="H16" s="18">
        <f t="shared" si="2"/>
        <v>0</v>
      </c>
      <c r="J16" s="25"/>
      <c r="K16" s="25"/>
      <c r="L16" s="25"/>
      <c r="M16" s="25"/>
      <c r="N16" s="25"/>
      <c r="O16" s="25"/>
    </row>
    <row r="17" spans="1:15" s="1" customFormat="1" x14ac:dyDescent="0.25">
      <c r="A17" s="26">
        <v>9</v>
      </c>
      <c r="B17" s="32" t="s">
        <v>207</v>
      </c>
      <c r="C17" s="32"/>
      <c r="D17" s="47">
        <v>1</v>
      </c>
      <c r="E17" s="40">
        <v>104000</v>
      </c>
      <c r="F17" s="18">
        <f t="shared" si="0"/>
        <v>104000</v>
      </c>
      <c r="G17" s="18">
        <f t="shared" si="1"/>
        <v>8000</v>
      </c>
      <c r="H17" s="18">
        <f t="shared" si="2"/>
        <v>112000</v>
      </c>
      <c r="J17" s="25"/>
      <c r="K17" s="25"/>
      <c r="L17" s="25"/>
      <c r="M17" s="25"/>
      <c r="N17" s="25"/>
      <c r="O17" s="25"/>
    </row>
    <row r="18" spans="1:15" s="1" customFormat="1" x14ac:dyDescent="0.25">
      <c r="A18" s="26">
        <v>10</v>
      </c>
      <c r="B18" s="32" t="s">
        <v>235</v>
      </c>
      <c r="C18" s="32"/>
      <c r="D18" s="238">
        <v>1.1000000000000001</v>
      </c>
      <c r="E18" s="40">
        <v>114400</v>
      </c>
      <c r="F18" s="18">
        <v>114400</v>
      </c>
      <c r="G18" s="18">
        <v>8000</v>
      </c>
      <c r="H18" s="18">
        <f t="shared" si="2"/>
        <v>122400</v>
      </c>
      <c r="J18" s="25"/>
      <c r="K18" s="25"/>
      <c r="L18" s="25"/>
      <c r="M18" s="25"/>
      <c r="N18" s="25"/>
      <c r="O18" s="25"/>
    </row>
    <row r="19" spans="1:15" s="1" customFormat="1" x14ac:dyDescent="0.25">
      <c r="A19" s="26">
        <v>11</v>
      </c>
      <c r="B19" s="32" t="s">
        <v>117</v>
      </c>
      <c r="C19" s="32" t="s">
        <v>118</v>
      </c>
      <c r="D19" s="238">
        <v>0.5</v>
      </c>
      <c r="E19" s="40">
        <v>104000</v>
      </c>
      <c r="F19" s="18">
        <f t="shared" si="0"/>
        <v>52000</v>
      </c>
      <c r="G19" s="18">
        <f t="shared" si="1"/>
        <v>4000</v>
      </c>
      <c r="H19" s="18">
        <f t="shared" si="2"/>
        <v>56000</v>
      </c>
      <c r="J19" s="25"/>
      <c r="K19" s="25"/>
      <c r="L19" s="25"/>
      <c r="M19" s="25"/>
      <c r="N19" s="25"/>
      <c r="O19" s="25"/>
    </row>
    <row r="20" spans="1:15" s="1" customFormat="1" x14ac:dyDescent="0.25">
      <c r="A20" s="26">
        <v>12</v>
      </c>
      <c r="B20" s="32" t="s">
        <v>235</v>
      </c>
      <c r="C20" s="32"/>
      <c r="D20" s="238">
        <v>1</v>
      </c>
      <c r="E20" s="40">
        <v>104000</v>
      </c>
      <c r="F20" s="18">
        <f t="shared" si="0"/>
        <v>104000</v>
      </c>
      <c r="G20" s="18">
        <f t="shared" si="1"/>
        <v>8000</v>
      </c>
      <c r="H20" s="18">
        <f t="shared" si="2"/>
        <v>112000</v>
      </c>
      <c r="J20" s="25"/>
      <c r="K20" s="25"/>
      <c r="L20" s="25"/>
      <c r="M20" s="25"/>
      <c r="N20" s="25"/>
      <c r="O20" s="25"/>
    </row>
    <row r="21" spans="1:15" s="1" customFormat="1" x14ac:dyDescent="0.25">
      <c r="A21" s="26">
        <v>13</v>
      </c>
      <c r="B21" s="32" t="s">
        <v>27</v>
      </c>
      <c r="C21" s="32"/>
      <c r="D21" s="238">
        <v>0.5</v>
      </c>
      <c r="E21" s="40">
        <v>104000</v>
      </c>
      <c r="F21" s="18">
        <f t="shared" si="0"/>
        <v>52000</v>
      </c>
      <c r="G21" s="18">
        <f t="shared" si="1"/>
        <v>4000</v>
      </c>
      <c r="H21" s="18">
        <f t="shared" si="2"/>
        <v>56000</v>
      </c>
      <c r="J21" s="25"/>
      <c r="K21" s="25"/>
      <c r="L21" s="25"/>
      <c r="M21" s="25"/>
      <c r="N21" s="25"/>
      <c r="O21" s="25"/>
    </row>
    <row r="22" spans="1:15" s="1" customFormat="1" x14ac:dyDescent="0.25">
      <c r="A22" s="26">
        <v>14</v>
      </c>
      <c r="B22" s="32" t="s">
        <v>235</v>
      </c>
      <c r="C22" s="32"/>
      <c r="D22" s="238">
        <v>1</v>
      </c>
      <c r="E22" s="40">
        <v>104000</v>
      </c>
      <c r="F22" s="18">
        <f t="shared" si="0"/>
        <v>104000</v>
      </c>
      <c r="G22" s="18">
        <f t="shared" si="1"/>
        <v>8000</v>
      </c>
      <c r="H22" s="18">
        <f t="shared" si="2"/>
        <v>112000</v>
      </c>
      <c r="J22" s="25"/>
      <c r="K22" s="25"/>
      <c r="L22" s="25"/>
      <c r="M22" s="25"/>
      <c r="N22" s="25"/>
      <c r="O22" s="25"/>
    </row>
    <row r="23" spans="1:15" s="1" customFormat="1" x14ac:dyDescent="0.25">
      <c r="A23" s="26">
        <v>15</v>
      </c>
      <c r="B23" s="40" t="s">
        <v>236</v>
      </c>
      <c r="C23" s="47">
        <v>1.5</v>
      </c>
      <c r="D23" s="238">
        <v>1.5</v>
      </c>
      <c r="E23" s="40">
        <v>180000</v>
      </c>
      <c r="F23" s="18">
        <v>180000</v>
      </c>
      <c r="G23" s="18">
        <v>8000</v>
      </c>
      <c r="H23" s="18">
        <f t="shared" si="2"/>
        <v>188000</v>
      </c>
      <c r="J23" s="25"/>
    </row>
    <row r="24" spans="1:15" s="1" customFormat="1" x14ac:dyDescent="0.25">
      <c r="A24" s="26">
        <v>16</v>
      </c>
      <c r="B24" s="32" t="s">
        <v>235</v>
      </c>
      <c r="C24" s="32"/>
      <c r="D24" s="238">
        <v>0.5</v>
      </c>
      <c r="E24" s="40">
        <v>104000</v>
      </c>
      <c r="F24" s="18">
        <f t="shared" si="0"/>
        <v>52000</v>
      </c>
      <c r="G24" s="18">
        <f t="shared" si="1"/>
        <v>4000</v>
      </c>
      <c r="H24" s="18">
        <f t="shared" si="2"/>
        <v>56000</v>
      </c>
      <c r="J24" s="25"/>
      <c r="K24" s="25"/>
      <c r="L24" s="25"/>
      <c r="M24" s="25"/>
      <c r="N24" s="25"/>
      <c r="O24" s="25"/>
    </row>
    <row r="25" spans="1:15" s="1" customFormat="1" x14ac:dyDescent="0.25">
      <c r="A25" s="26">
        <v>17</v>
      </c>
      <c r="B25" s="32" t="s">
        <v>27</v>
      </c>
      <c r="C25" s="32"/>
      <c r="D25" s="238">
        <v>0.5</v>
      </c>
      <c r="E25" s="40">
        <v>104000</v>
      </c>
      <c r="F25" s="18">
        <f t="shared" si="0"/>
        <v>52000</v>
      </c>
      <c r="G25" s="18">
        <f t="shared" si="1"/>
        <v>4000</v>
      </c>
      <c r="H25" s="18">
        <f t="shared" si="2"/>
        <v>56000</v>
      </c>
      <c r="J25" s="25"/>
      <c r="K25" s="25"/>
      <c r="L25" s="25"/>
      <c r="M25" s="25"/>
      <c r="N25" s="25"/>
      <c r="O25" s="25"/>
    </row>
    <row r="26" spans="1:15" s="1" customFormat="1" x14ac:dyDescent="0.25">
      <c r="A26" s="26">
        <v>18</v>
      </c>
      <c r="B26" s="32" t="s">
        <v>76</v>
      </c>
      <c r="C26" s="32"/>
      <c r="D26" s="238">
        <v>0.5</v>
      </c>
      <c r="E26" s="40">
        <v>104000</v>
      </c>
      <c r="F26" s="18">
        <f t="shared" si="0"/>
        <v>52000</v>
      </c>
      <c r="G26" s="18">
        <f t="shared" si="1"/>
        <v>4000</v>
      </c>
      <c r="H26" s="18">
        <f t="shared" si="2"/>
        <v>56000</v>
      </c>
      <c r="J26" s="25"/>
      <c r="K26" s="25"/>
      <c r="L26" s="25"/>
      <c r="M26" s="25"/>
      <c r="N26" s="25"/>
      <c r="O26" s="25"/>
    </row>
    <row r="27" spans="1:15" s="1" customFormat="1" x14ac:dyDescent="0.25">
      <c r="A27" s="26">
        <v>19</v>
      </c>
      <c r="B27" s="32" t="s">
        <v>27</v>
      </c>
      <c r="C27" s="32"/>
      <c r="D27" s="47">
        <v>0.5</v>
      </c>
      <c r="E27" s="40">
        <v>104000</v>
      </c>
      <c r="F27" s="18">
        <f t="shared" si="0"/>
        <v>52000</v>
      </c>
      <c r="G27" s="18">
        <f t="shared" si="1"/>
        <v>4000</v>
      </c>
      <c r="H27" s="18">
        <f t="shared" si="2"/>
        <v>56000</v>
      </c>
      <c r="J27" s="25"/>
      <c r="K27" s="25"/>
      <c r="L27" s="25"/>
      <c r="M27" s="25"/>
      <c r="N27" s="25"/>
      <c r="O27" s="25"/>
    </row>
    <row r="28" spans="1:15" s="1" customFormat="1" x14ac:dyDescent="0.25">
      <c r="A28" s="26">
        <v>20</v>
      </c>
      <c r="B28" s="32" t="s">
        <v>76</v>
      </c>
      <c r="C28" s="32"/>
      <c r="D28" s="47">
        <v>0.5</v>
      </c>
      <c r="E28" s="40">
        <v>104000</v>
      </c>
      <c r="F28" s="18">
        <f t="shared" si="0"/>
        <v>52000</v>
      </c>
      <c r="G28" s="18">
        <f t="shared" si="1"/>
        <v>4000</v>
      </c>
      <c r="H28" s="18">
        <f t="shared" si="2"/>
        <v>56000</v>
      </c>
      <c r="J28" s="25"/>
      <c r="K28" s="25"/>
      <c r="L28" s="25"/>
      <c r="M28" s="25"/>
      <c r="N28" s="25"/>
      <c r="O28" s="25"/>
    </row>
    <row r="29" spans="1:15" s="1" customFormat="1" x14ac:dyDescent="0.25">
      <c r="A29" s="26">
        <v>21</v>
      </c>
      <c r="B29" s="32" t="s">
        <v>28</v>
      </c>
      <c r="C29" s="32"/>
      <c r="D29" s="47">
        <v>1</v>
      </c>
      <c r="E29" s="40">
        <v>104000</v>
      </c>
      <c r="F29" s="18">
        <f t="shared" si="0"/>
        <v>104000</v>
      </c>
      <c r="G29" s="18">
        <f t="shared" si="1"/>
        <v>8000</v>
      </c>
      <c r="H29" s="18">
        <f t="shared" si="2"/>
        <v>112000</v>
      </c>
      <c r="J29" s="25"/>
      <c r="K29" s="25"/>
      <c r="L29" s="25"/>
      <c r="M29" s="25"/>
      <c r="N29" s="25"/>
      <c r="O29" s="25"/>
    </row>
    <row r="30" spans="1:15" s="1" customFormat="1" x14ac:dyDescent="0.25">
      <c r="A30" s="26">
        <v>22</v>
      </c>
      <c r="B30" s="32" t="s">
        <v>29</v>
      </c>
      <c r="C30" s="32"/>
      <c r="D30" s="47">
        <v>2</v>
      </c>
      <c r="E30" s="40">
        <v>104000</v>
      </c>
      <c r="F30" s="18">
        <f t="shared" si="0"/>
        <v>208000</v>
      </c>
      <c r="G30" s="18">
        <f t="shared" si="1"/>
        <v>16000</v>
      </c>
      <c r="H30" s="18">
        <f t="shared" si="2"/>
        <v>224000</v>
      </c>
      <c r="J30" s="25"/>
      <c r="K30" s="25"/>
      <c r="L30" s="25"/>
      <c r="M30" s="25"/>
      <c r="N30" s="25"/>
      <c r="O30" s="25"/>
    </row>
    <row r="31" spans="1:15" s="1" customFormat="1" x14ac:dyDescent="0.25">
      <c r="A31" s="26">
        <v>23</v>
      </c>
      <c r="B31" s="32" t="s">
        <v>22</v>
      </c>
      <c r="C31" s="32"/>
      <c r="D31" s="47">
        <v>1</v>
      </c>
      <c r="E31" s="40">
        <v>95700</v>
      </c>
      <c r="F31" s="18">
        <f t="shared" si="0"/>
        <v>95700</v>
      </c>
      <c r="G31" s="18">
        <f t="shared" si="1"/>
        <v>8000</v>
      </c>
      <c r="H31" s="18">
        <f t="shared" si="2"/>
        <v>103700</v>
      </c>
      <c r="J31" s="25"/>
      <c r="K31" s="25"/>
      <c r="L31" s="25"/>
      <c r="M31" s="25"/>
      <c r="N31" s="25"/>
      <c r="O31" s="25"/>
    </row>
    <row r="32" spans="1:15" s="1" customFormat="1" x14ac:dyDescent="0.25">
      <c r="A32" s="26">
        <v>24</v>
      </c>
      <c r="B32" s="32" t="s">
        <v>64</v>
      </c>
      <c r="C32" s="32"/>
      <c r="D32" s="47">
        <v>1</v>
      </c>
      <c r="E32" s="40">
        <v>104000</v>
      </c>
      <c r="F32" s="18">
        <f t="shared" si="0"/>
        <v>104000</v>
      </c>
      <c r="G32" s="18">
        <f t="shared" si="1"/>
        <v>8000</v>
      </c>
      <c r="H32" s="18">
        <f t="shared" si="2"/>
        <v>112000</v>
      </c>
      <c r="J32" s="25"/>
      <c r="K32" s="25"/>
      <c r="L32" s="25"/>
      <c r="M32" s="25"/>
      <c r="N32" s="25"/>
      <c r="O32" s="25"/>
    </row>
    <row r="33" spans="1:15" s="1" customFormat="1" x14ac:dyDescent="0.25">
      <c r="A33" s="26">
        <v>25</v>
      </c>
      <c r="B33" s="40" t="s">
        <v>64</v>
      </c>
      <c r="C33" s="40"/>
      <c r="D33" s="47">
        <v>1</v>
      </c>
      <c r="E33" s="40">
        <v>104000</v>
      </c>
      <c r="F33" s="18">
        <f t="shared" si="0"/>
        <v>104000</v>
      </c>
      <c r="G33" s="18">
        <f t="shared" si="1"/>
        <v>8000</v>
      </c>
      <c r="H33" s="18">
        <f t="shared" si="2"/>
        <v>112000</v>
      </c>
      <c r="J33" s="25"/>
      <c r="K33" s="25"/>
      <c r="L33" s="25"/>
      <c r="M33" s="25"/>
      <c r="N33" s="25"/>
      <c r="O33" s="25"/>
    </row>
    <row r="34" spans="1:15" s="1" customFormat="1" x14ac:dyDescent="0.25">
      <c r="A34" s="26">
        <v>26</v>
      </c>
      <c r="B34" s="32" t="s">
        <v>34</v>
      </c>
      <c r="C34" s="32"/>
      <c r="D34" s="47">
        <v>1</v>
      </c>
      <c r="E34" s="40">
        <v>104000</v>
      </c>
      <c r="F34" s="18">
        <f t="shared" si="0"/>
        <v>104000</v>
      </c>
      <c r="G34" s="18">
        <f t="shared" si="1"/>
        <v>8000</v>
      </c>
      <c r="H34" s="18">
        <f t="shared" si="2"/>
        <v>112000</v>
      </c>
      <c r="J34" s="4"/>
    </row>
    <row r="35" spans="1:15" s="1" customFormat="1" ht="16.5" thickBot="1" x14ac:dyDescent="0.3">
      <c r="A35" s="26">
        <v>27</v>
      </c>
      <c r="B35" s="93" t="s">
        <v>30</v>
      </c>
      <c r="C35" s="93"/>
      <c r="D35" s="134">
        <v>1</v>
      </c>
      <c r="E35" s="110">
        <v>104000</v>
      </c>
      <c r="F35" s="18">
        <f t="shared" si="0"/>
        <v>104000</v>
      </c>
      <c r="G35" s="18">
        <f t="shared" si="1"/>
        <v>8000</v>
      </c>
      <c r="H35" s="18">
        <f t="shared" si="2"/>
        <v>112000</v>
      </c>
      <c r="J35" s="25"/>
      <c r="K35" s="25"/>
      <c r="L35" s="25"/>
      <c r="M35" s="25"/>
      <c r="N35" s="25"/>
      <c r="O35" s="25"/>
    </row>
    <row r="36" spans="1:15" s="1" customFormat="1" ht="27" customHeight="1" thickBot="1" x14ac:dyDescent="0.3">
      <c r="A36" s="300" t="s">
        <v>16</v>
      </c>
      <c r="B36" s="301"/>
      <c r="C36" s="132"/>
      <c r="D36" s="135">
        <f>SUM(D9:D35)</f>
        <v>24.1</v>
      </c>
      <c r="E36" s="136">
        <f>SUM(E9:E35)</f>
        <v>2805500</v>
      </c>
      <c r="F36" s="136">
        <f>SUM(F9:F35)</f>
        <v>2545500</v>
      </c>
      <c r="G36" s="136">
        <f>SUM(G9:G35)</f>
        <v>188000</v>
      </c>
      <c r="H36" s="109">
        <f>SUM(H9:H35)</f>
        <v>2733500</v>
      </c>
    </row>
    <row r="37" spans="1:15" s="1" customFormat="1" ht="0.75" customHeight="1" x14ac:dyDescent="0.25">
      <c r="A37" s="25"/>
      <c r="B37" s="25"/>
      <c r="C37" s="25"/>
      <c r="D37" s="27"/>
      <c r="E37" s="25"/>
      <c r="F37" s="25"/>
      <c r="G37" s="25"/>
      <c r="H37" s="25"/>
    </row>
    <row r="38" spans="1:15" s="13" customFormat="1" ht="23.25" customHeight="1" x14ac:dyDescent="0.25">
      <c r="A38" s="282" t="s">
        <v>181</v>
      </c>
      <c r="B38" s="282"/>
      <c r="C38" s="282"/>
      <c r="D38" s="282"/>
      <c r="E38" s="282"/>
      <c r="F38" s="282"/>
      <c r="G38" s="282"/>
      <c r="H38" s="282"/>
    </row>
    <row r="39" spans="1:15" s="14" customFormat="1" x14ac:dyDescent="0.25">
      <c r="A39" s="76"/>
      <c r="B39" s="76" t="s">
        <v>93</v>
      </c>
      <c r="C39" s="76"/>
      <c r="D39" s="15"/>
      <c r="E39" s="15"/>
      <c r="F39" s="15"/>
      <c r="G39" s="15"/>
      <c r="H39" s="15"/>
    </row>
    <row r="40" spans="1:15" s="13" customFormat="1" ht="25.5" customHeight="1" x14ac:dyDescent="0.25">
      <c r="A40" s="79" t="s">
        <v>23</v>
      </c>
      <c r="B40" s="79"/>
      <c r="C40" s="79"/>
      <c r="D40" s="79"/>
      <c r="E40" s="79"/>
      <c r="F40" s="79"/>
      <c r="G40" s="79"/>
      <c r="H40" s="79"/>
    </row>
    <row r="41" spans="1:15" s="13" customFormat="1" ht="17.25" customHeight="1" x14ac:dyDescent="0.25">
      <c r="A41" s="60"/>
      <c r="B41" s="72" t="s">
        <v>94</v>
      </c>
      <c r="C41" s="72"/>
    </row>
    <row r="42" spans="1:15" s="12" customFormat="1" ht="14.25" customHeight="1" x14ac:dyDescent="0.25">
      <c r="A42" s="60"/>
      <c r="B42" s="59"/>
      <c r="C42" s="59"/>
      <c r="D42" s="13"/>
      <c r="E42" s="13"/>
      <c r="F42" s="13"/>
      <c r="G42" s="13"/>
      <c r="H42" s="13"/>
    </row>
    <row r="44" spans="1:15" x14ac:dyDescent="0.25">
      <c r="E44" s="298"/>
      <c r="F44" s="298"/>
      <c r="G44" s="298"/>
      <c r="H44" s="298"/>
    </row>
  </sheetData>
  <mergeCells count="10">
    <mergeCell ref="E44:H44"/>
    <mergeCell ref="A6:H6"/>
    <mergeCell ref="A36:B36"/>
    <mergeCell ref="A38:H38"/>
    <mergeCell ref="A1:B1"/>
    <mergeCell ref="A2:D2"/>
    <mergeCell ref="G2:H2"/>
    <mergeCell ref="G3:H3"/>
    <mergeCell ref="G4:H4"/>
    <mergeCell ref="A5:H5"/>
  </mergeCells>
  <pageMargins left="0.2" right="0.2" top="0.14583333333333334" bottom="9.6874999999999999E-3" header="0.3" footer="0.3"/>
  <pageSetup paperSize="9" scale="90" orientation="portrait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57"/>
  <sheetViews>
    <sheetView topLeftCell="A2" zoomScaleNormal="100" workbookViewId="0">
      <selection activeCell="F4" sqref="F4:G4"/>
    </sheetView>
  </sheetViews>
  <sheetFormatPr defaultRowHeight="15" x14ac:dyDescent="0.25"/>
  <cols>
    <col min="1" max="1" width="6" customWidth="1"/>
    <col min="2" max="2" width="28.42578125" customWidth="1"/>
    <col min="3" max="3" width="14.28515625" style="3" customWidth="1"/>
    <col min="4" max="4" width="15" style="3" customWidth="1"/>
    <col min="5" max="5" width="12.28515625" customWidth="1"/>
    <col min="6" max="6" width="15.5703125" customWidth="1"/>
    <col min="7" max="7" width="12.85546875" customWidth="1"/>
  </cols>
  <sheetData>
    <row r="1" spans="1:8" ht="16.5" hidden="1" customHeight="1" x14ac:dyDescent="0.25">
      <c r="A1" s="302"/>
      <c r="B1" s="302"/>
      <c r="C1" s="16"/>
      <c r="D1" s="16"/>
      <c r="E1" s="16"/>
      <c r="F1" s="16"/>
      <c r="G1" s="16"/>
    </row>
    <row r="2" spans="1:8" ht="16.5" customHeight="1" x14ac:dyDescent="0.25">
      <c r="A2" s="45"/>
      <c r="B2" s="45"/>
      <c r="C2" s="53" t="s">
        <v>59</v>
      </c>
      <c r="D2" s="53"/>
      <c r="E2" s="16"/>
      <c r="F2" s="283" t="s">
        <v>62</v>
      </c>
      <c r="G2" s="283"/>
      <c r="H2" s="77"/>
    </row>
    <row r="3" spans="1:8" s="29" customFormat="1" ht="18.75" customHeight="1" x14ac:dyDescent="0.3">
      <c r="A3" s="31"/>
      <c r="B3" s="14"/>
      <c r="C3" s="70"/>
      <c r="D3" s="70"/>
      <c r="E3" s="31"/>
      <c r="F3" s="304" t="s">
        <v>92</v>
      </c>
      <c r="G3" s="304"/>
      <c r="H3" s="31"/>
    </row>
    <row r="4" spans="1:8" s="29" customFormat="1" ht="17.25" customHeight="1" x14ac:dyDescent="0.3">
      <c r="A4" s="71"/>
      <c r="B4" s="72"/>
      <c r="C4" s="12"/>
      <c r="D4" s="12"/>
      <c r="E4" s="60"/>
      <c r="F4" s="285" t="s">
        <v>249</v>
      </c>
      <c r="G4" s="285"/>
      <c r="H4" s="46"/>
    </row>
    <row r="5" spans="1:8" s="1" customFormat="1" ht="18" x14ac:dyDescent="0.2">
      <c r="A5" s="305" t="s">
        <v>0</v>
      </c>
      <c r="B5" s="305"/>
      <c r="C5" s="305"/>
      <c r="D5" s="305"/>
      <c r="E5" s="305"/>
      <c r="F5" s="305"/>
      <c r="G5" s="305"/>
    </row>
    <row r="6" spans="1:8" s="1" customFormat="1" ht="15" customHeight="1" x14ac:dyDescent="0.25">
      <c r="A6" s="309" t="s">
        <v>222</v>
      </c>
      <c r="B6" s="309"/>
      <c r="C6" s="309"/>
      <c r="D6" s="309"/>
      <c r="E6" s="309"/>
      <c r="F6" s="309"/>
      <c r="G6" s="309"/>
    </row>
    <row r="7" spans="1:8" s="1" customFormat="1" ht="5.25" customHeight="1" thickBot="1" x14ac:dyDescent="0.25">
      <c r="C7" s="2"/>
      <c r="D7" s="2"/>
    </row>
    <row r="8" spans="1:8" s="2" customFormat="1" ht="108.6" customHeight="1" thickBot="1" x14ac:dyDescent="0.25">
      <c r="A8" s="203" t="s">
        <v>1</v>
      </c>
      <c r="B8" s="204" t="s">
        <v>18</v>
      </c>
      <c r="C8" s="204" t="s">
        <v>19</v>
      </c>
      <c r="D8" s="204" t="s">
        <v>199</v>
      </c>
      <c r="E8" s="204" t="s">
        <v>200</v>
      </c>
      <c r="F8" s="204" t="s">
        <v>21</v>
      </c>
      <c r="G8" s="204" t="s">
        <v>6</v>
      </c>
    </row>
    <row r="9" spans="1:8" s="8" customFormat="1" ht="18" customHeight="1" x14ac:dyDescent="0.25">
      <c r="A9" s="191">
        <v>1</v>
      </c>
      <c r="B9" s="172" t="s">
        <v>24</v>
      </c>
      <c r="C9" s="205">
        <v>1</v>
      </c>
      <c r="D9" s="205">
        <v>160000</v>
      </c>
      <c r="E9" s="172">
        <f>D9*C9</f>
        <v>160000</v>
      </c>
      <c r="F9" s="172">
        <f>C9*8000</f>
        <v>8000</v>
      </c>
      <c r="G9" s="172">
        <f>E9+F9</f>
        <v>168000</v>
      </c>
    </row>
    <row r="10" spans="1:8" s="8" customFormat="1" ht="18" customHeight="1" x14ac:dyDescent="0.25">
      <c r="A10" s="191">
        <v>2</v>
      </c>
      <c r="B10" s="172" t="s">
        <v>25</v>
      </c>
      <c r="C10" s="205">
        <v>1</v>
      </c>
      <c r="D10" s="205">
        <v>104000</v>
      </c>
      <c r="E10" s="172">
        <f t="shared" ref="E10:E42" si="0">D10*C10</f>
        <v>104000</v>
      </c>
      <c r="F10" s="172">
        <f t="shared" ref="F10:F42" si="1">C10*8000</f>
        <v>8000</v>
      </c>
      <c r="G10" s="172">
        <f t="shared" ref="G10:G42" si="2">E10+F10</f>
        <v>112000</v>
      </c>
    </row>
    <row r="11" spans="1:8" s="8" customFormat="1" ht="18" customHeight="1" x14ac:dyDescent="0.25">
      <c r="A11" s="191">
        <v>3</v>
      </c>
      <c r="B11" s="171" t="s">
        <v>30</v>
      </c>
      <c r="C11" s="205">
        <v>0.5</v>
      </c>
      <c r="D11" s="205">
        <v>104000</v>
      </c>
      <c r="E11" s="172">
        <f t="shared" si="0"/>
        <v>52000</v>
      </c>
      <c r="F11" s="172">
        <f t="shared" si="1"/>
        <v>4000</v>
      </c>
      <c r="G11" s="172">
        <f t="shared" si="2"/>
        <v>56000</v>
      </c>
    </row>
    <row r="12" spans="1:8" s="8" customFormat="1" ht="18" customHeight="1" x14ac:dyDescent="0.25">
      <c r="A12" s="191">
        <v>4</v>
      </c>
      <c r="B12" s="171" t="s">
        <v>197</v>
      </c>
      <c r="C12" s="205">
        <v>0.5</v>
      </c>
      <c r="D12" s="205">
        <v>104000</v>
      </c>
      <c r="E12" s="172">
        <f t="shared" si="0"/>
        <v>52000</v>
      </c>
      <c r="F12" s="172">
        <f t="shared" si="1"/>
        <v>4000</v>
      </c>
      <c r="G12" s="172">
        <f t="shared" si="2"/>
        <v>56000</v>
      </c>
    </row>
    <row r="13" spans="1:8" s="8" customFormat="1" ht="18" customHeight="1" x14ac:dyDescent="0.25">
      <c r="A13" s="191">
        <v>5</v>
      </c>
      <c r="B13" s="171" t="s">
        <v>36</v>
      </c>
      <c r="C13" s="23">
        <v>1</v>
      </c>
      <c r="D13" s="23">
        <v>104000</v>
      </c>
      <c r="E13" s="172">
        <f t="shared" si="0"/>
        <v>104000</v>
      </c>
      <c r="F13" s="172">
        <f t="shared" si="1"/>
        <v>8000</v>
      </c>
      <c r="G13" s="172">
        <f t="shared" si="2"/>
        <v>112000</v>
      </c>
    </row>
    <row r="14" spans="1:8" s="8" customFormat="1" ht="18" customHeight="1" x14ac:dyDescent="0.25">
      <c r="A14" s="191">
        <v>6</v>
      </c>
      <c r="B14" s="171" t="s">
        <v>67</v>
      </c>
      <c r="C14" s="23">
        <v>1</v>
      </c>
      <c r="D14" s="23">
        <v>95700</v>
      </c>
      <c r="E14" s="172">
        <f t="shared" si="0"/>
        <v>95700</v>
      </c>
      <c r="F14" s="172">
        <f t="shared" si="1"/>
        <v>8000</v>
      </c>
      <c r="G14" s="172">
        <f t="shared" si="2"/>
        <v>103700</v>
      </c>
    </row>
    <row r="15" spans="1:8" s="8" customFormat="1" ht="18" customHeight="1" x14ac:dyDescent="0.25">
      <c r="A15" s="191">
        <v>7</v>
      </c>
      <c r="B15" s="171" t="s">
        <v>37</v>
      </c>
      <c r="C15" s="23">
        <v>1</v>
      </c>
      <c r="D15" s="23">
        <v>104000</v>
      </c>
      <c r="E15" s="172">
        <f t="shared" si="0"/>
        <v>104000</v>
      </c>
      <c r="F15" s="172">
        <f t="shared" si="1"/>
        <v>8000</v>
      </c>
      <c r="G15" s="172">
        <f t="shared" si="2"/>
        <v>112000</v>
      </c>
    </row>
    <row r="16" spans="1:8" s="8" customFormat="1" ht="18" customHeight="1" x14ac:dyDescent="0.25">
      <c r="A16" s="191">
        <v>8</v>
      </c>
      <c r="B16" s="171" t="s">
        <v>37</v>
      </c>
      <c r="C16" s="23">
        <v>1</v>
      </c>
      <c r="D16" s="23">
        <v>95700</v>
      </c>
      <c r="E16" s="172">
        <f t="shared" si="0"/>
        <v>95700</v>
      </c>
      <c r="F16" s="172">
        <f t="shared" si="1"/>
        <v>8000</v>
      </c>
      <c r="G16" s="172">
        <f t="shared" si="2"/>
        <v>103700</v>
      </c>
    </row>
    <row r="17" spans="1:9" s="8" customFormat="1" ht="18" customHeight="1" x14ac:dyDescent="0.25">
      <c r="A17" s="191">
        <v>9</v>
      </c>
      <c r="B17" s="171" t="s">
        <v>37</v>
      </c>
      <c r="C17" s="23">
        <v>1</v>
      </c>
      <c r="D17" s="23">
        <v>104000</v>
      </c>
      <c r="E17" s="172">
        <f t="shared" si="0"/>
        <v>104000</v>
      </c>
      <c r="F17" s="172">
        <f t="shared" si="1"/>
        <v>8000</v>
      </c>
      <c r="G17" s="172">
        <f t="shared" si="2"/>
        <v>112000</v>
      </c>
    </row>
    <row r="18" spans="1:9" s="130" customFormat="1" ht="18" customHeight="1" x14ac:dyDescent="0.25">
      <c r="A18" s="191">
        <v>10</v>
      </c>
      <c r="B18" s="171" t="s">
        <v>37</v>
      </c>
      <c r="C18" s="23">
        <v>1</v>
      </c>
      <c r="D18" s="23">
        <v>104000</v>
      </c>
      <c r="E18" s="172">
        <f t="shared" si="0"/>
        <v>104000</v>
      </c>
      <c r="F18" s="172">
        <f t="shared" si="1"/>
        <v>8000</v>
      </c>
      <c r="G18" s="172">
        <f t="shared" si="2"/>
        <v>112000</v>
      </c>
    </row>
    <row r="19" spans="1:9" s="20" customFormat="1" ht="15.75" x14ac:dyDescent="0.25">
      <c r="A19" s="191">
        <v>11</v>
      </c>
      <c r="B19" s="171" t="s">
        <v>65</v>
      </c>
      <c r="C19" s="23">
        <v>1</v>
      </c>
      <c r="D19" s="23">
        <v>95700</v>
      </c>
      <c r="E19" s="172">
        <f t="shared" si="0"/>
        <v>95700</v>
      </c>
      <c r="F19" s="172">
        <f t="shared" si="1"/>
        <v>8000</v>
      </c>
      <c r="G19" s="172">
        <f t="shared" si="2"/>
        <v>103700</v>
      </c>
    </row>
    <row r="20" spans="1:9" s="8" customFormat="1" ht="15.75" x14ac:dyDescent="0.25">
      <c r="A20" s="191">
        <v>12</v>
      </c>
      <c r="B20" s="171" t="s">
        <v>65</v>
      </c>
      <c r="C20" s="23">
        <v>1</v>
      </c>
      <c r="D20" s="23">
        <v>95700</v>
      </c>
      <c r="E20" s="172">
        <f t="shared" si="0"/>
        <v>95700</v>
      </c>
      <c r="F20" s="172">
        <f t="shared" si="1"/>
        <v>8000</v>
      </c>
      <c r="G20" s="172">
        <f t="shared" si="2"/>
        <v>103700</v>
      </c>
    </row>
    <row r="21" spans="1:9" s="8" customFormat="1" ht="15.75" x14ac:dyDescent="0.25">
      <c r="A21" s="191">
        <v>13</v>
      </c>
      <c r="B21" s="171" t="s">
        <v>65</v>
      </c>
      <c r="C21" s="23">
        <v>1</v>
      </c>
      <c r="D21" s="23">
        <v>95700</v>
      </c>
      <c r="E21" s="172">
        <f t="shared" si="0"/>
        <v>95700</v>
      </c>
      <c r="F21" s="172">
        <f t="shared" si="1"/>
        <v>8000</v>
      </c>
      <c r="G21" s="172">
        <f t="shared" si="2"/>
        <v>103700</v>
      </c>
    </row>
    <row r="22" spans="1:9" s="8" customFormat="1" ht="15.75" x14ac:dyDescent="0.25">
      <c r="A22" s="191">
        <v>14</v>
      </c>
      <c r="B22" s="171" t="s">
        <v>65</v>
      </c>
      <c r="C22" s="23">
        <v>1</v>
      </c>
      <c r="D22" s="23">
        <v>104000</v>
      </c>
      <c r="E22" s="172">
        <f t="shared" si="0"/>
        <v>104000</v>
      </c>
      <c r="F22" s="172">
        <f t="shared" si="1"/>
        <v>8000</v>
      </c>
      <c r="G22" s="172">
        <f t="shared" si="2"/>
        <v>112000</v>
      </c>
    </row>
    <row r="23" spans="1:9" s="130" customFormat="1" ht="15.75" x14ac:dyDescent="0.25">
      <c r="A23" s="191">
        <v>15</v>
      </c>
      <c r="B23" s="171" t="s">
        <v>65</v>
      </c>
      <c r="C23" s="23">
        <v>1</v>
      </c>
      <c r="D23" s="23">
        <v>104000</v>
      </c>
      <c r="E23" s="172">
        <f t="shared" si="0"/>
        <v>104000</v>
      </c>
      <c r="F23" s="172">
        <f t="shared" si="1"/>
        <v>8000</v>
      </c>
      <c r="G23" s="172">
        <f t="shared" si="2"/>
        <v>112000</v>
      </c>
    </row>
    <row r="24" spans="1:9" s="8" customFormat="1" ht="15.75" x14ac:dyDescent="0.25">
      <c r="A24" s="191">
        <v>16</v>
      </c>
      <c r="B24" s="171" t="s">
        <v>68</v>
      </c>
      <c r="C24" s="23">
        <v>1</v>
      </c>
      <c r="D24" s="23">
        <v>95700</v>
      </c>
      <c r="E24" s="172">
        <f t="shared" si="0"/>
        <v>95700</v>
      </c>
      <c r="F24" s="172">
        <f t="shared" si="1"/>
        <v>8000</v>
      </c>
      <c r="G24" s="172">
        <f t="shared" si="2"/>
        <v>103700</v>
      </c>
    </row>
    <row r="25" spans="1:9" s="8" customFormat="1" ht="15.75" x14ac:dyDescent="0.25">
      <c r="A25" s="191">
        <v>17</v>
      </c>
      <c r="B25" s="171" t="s">
        <v>69</v>
      </c>
      <c r="C25" s="23">
        <v>1</v>
      </c>
      <c r="D25" s="23">
        <v>95700</v>
      </c>
      <c r="E25" s="172">
        <f t="shared" si="0"/>
        <v>95700</v>
      </c>
      <c r="F25" s="172">
        <f t="shared" si="1"/>
        <v>8000</v>
      </c>
      <c r="G25" s="172">
        <f t="shared" si="2"/>
        <v>103700</v>
      </c>
    </row>
    <row r="26" spans="1:9" s="8" customFormat="1" ht="15.75" x14ac:dyDescent="0.25">
      <c r="A26" s="191">
        <v>18</v>
      </c>
      <c r="B26" s="171" t="s">
        <v>70</v>
      </c>
      <c r="C26" s="23">
        <v>1</v>
      </c>
      <c r="D26" s="23">
        <v>95700</v>
      </c>
      <c r="E26" s="172">
        <f t="shared" si="0"/>
        <v>95700</v>
      </c>
      <c r="F26" s="172">
        <f t="shared" si="1"/>
        <v>8000</v>
      </c>
      <c r="G26" s="172">
        <f t="shared" si="2"/>
        <v>103700</v>
      </c>
    </row>
    <row r="27" spans="1:9" s="8" customFormat="1" ht="15.75" x14ac:dyDescent="0.25">
      <c r="A27" s="191">
        <v>19</v>
      </c>
      <c r="B27" s="171" t="s">
        <v>71</v>
      </c>
      <c r="C27" s="23">
        <v>0.75</v>
      </c>
      <c r="D27" s="23">
        <v>104000</v>
      </c>
      <c r="E27" s="210">
        <f t="shared" si="0"/>
        <v>78000</v>
      </c>
      <c r="F27" s="210">
        <f t="shared" si="1"/>
        <v>6000</v>
      </c>
      <c r="G27" s="210">
        <f t="shared" si="2"/>
        <v>84000</v>
      </c>
      <c r="H27" s="130"/>
      <c r="I27" s="130"/>
    </row>
    <row r="28" spans="1:9" s="8" customFormat="1" ht="15.75" x14ac:dyDescent="0.25">
      <c r="A28" s="191">
        <v>20</v>
      </c>
      <c r="B28" s="171" t="s">
        <v>42</v>
      </c>
      <c r="C28" s="23">
        <v>0.25</v>
      </c>
      <c r="D28" s="23">
        <v>104000</v>
      </c>
      <c r="E28" s="210">
        <f t="shared" si="0"/>
        <v>26000</v>
      </c>
      <c r="F28" s="210">
        <f t="shared" si="1"/>
        <v>2000</v>
      </c>
      <c r="G28" s="210">
        <f t="shared" si="2"/>
        <v>28000</v>
      </c>
    </row>
    <row r="29" spans="1:9" s="8" customFormat="1" ht="15.75" x14ac:dyDescent="0.25">
      <c r="A29" s="191">
        <v>21</v>
      </c>
      <c r="B29" s="171" t="s">
        <v>11</v>
      </c>
      <c r="C29" s="23">
        <v>0.25</v>
      </c>
      <c r="D29" s="23">
        <v>104000</v>
      </c>
      <c r="E29" s="210">
        <f t="shared" si="0"/>
        <v>26000</v>
      </c>
      <c r="F29" s="210">
        <f t="shared" si="1"/>
        <v>2000</v>
      </c>
      <c r="G29" s="210">
        <f t="shared" si="2"/>
        <v>28000</v>
      </c>
    </row>
    <row r="30" spans="1:9" s="8" customFormat="1" ht="15.75" x14ac:dyDescent="0.25">
      <c r="A30" s="191">
        <v>22</v>
      </c>
      <c r="B30" s="171" t="s">
        <v>29</v>
      </c>
      <c r="C30" s="23">
        <v>1</v>
      </c>
      <c r="D30" s="23">
        <v>95700</v>
      </c>
      <c r="E30" s="172">
        <f t="shared" si="0"/>
        <v>95700</v>
      </c>
      <c r="F30" s="172">
        <f t="shared" si="1"/>
        <v>8000</v>
      </c>
      <c r="G30" s="172">
        <f t="shared" si="2"/>
        <v>103700</v>
      </c>
    </row>
    <row r="31" spans="1:9" s="8" customFormat="1" ht="15.75" x14ac:dyDescent="0.25">
      <c r="A31" s="191">
        <v>23</v>
      </c>
      <c r="B31" s="171" t="s">
        <v>198</v>
      </c>
      <c r="C31" s="23">
        <v>0.5</v>
      </c>
      <c r="D31" s="23">
        <v>95700</v>
      </c>
      <c r="E31" s="210">
        <f t="shared" si="0"/>
        <v>47850</v>
      </c>
      <c r="F31" s="172">
        <v>0</v>
      </c>
      <c r="G31" s="210">
        <f t="shared" si="2"/>
        <v>47850</v>
      </c>
    </row>
    <row r="32" spans="1:9" s="130" customFormat="1" ht="15.75" x14ac:dyDescent="0.25">
      <c r="A32" s="191">
        <v>24</v>
      </c>
      <c r="B32" s="171" t="s">
        <v>72</v>
      </c>
      <c r="C32" s="23">
        <v>0.25</v>
      </c>
      <c r="D32" s="23">
        <v>95700</v>
      </c>
      <c r="E32" s="210">
        <f t="shared" si="0"/>
        <v>23925</v>
      </c>
      <c r="F32" s="210">
        <f t="shared" si="1"/>
        <v>2000</v>
      </c>
      <c r="G32" s="210">
        <f>E32+F32</f>
        <v>25925</v>
      </c>
    </row>
    <row r="33" spans="1:7" s="130" customFormat="1" ht="15.75" x14ac:dyDescent="0.25">
      <c r="A33" s="191">
        <v>25</v>
      </c>
      <c r="B33" s="171" t="s">
        <v>162</v>
      </c>
      <c r="C33" s="23">
        <v>0.5</v>
      </c>
      <c r="D33" s="23">
        <v>95700</v>
      </c>
      <c r="E33" s="210">
        <f t="shared" si="0"/>
        <v>47850</v>
      </c>
      <c r="F33" s="210">
        <f t="shared" si="1"/>
        <v>4000</v>
      </c>
      <c r="G33" s="210">
        <f>E33+F33</f>
        <v>51850</v>
      </c>
    </row>
    <row r="34" spans="1:7" s="8" customFormat="1" ht="15.75" x14ac:dyDescent="0.25">
      <c r="A34" s="226">
        <v>26</v>
      </c>
      <c r="B34" s="58" t="s">
        <v>22</v>
      </c>
      <c r="C34" s="37">
        <v>0.5</v>
      </c>
      <c r="D34" s="37">
        <v>104000</v>
      </c>
      <c r="E34" s="227">
        <f t="shared" si="0"/>
        <v>52000</v>
      </c>
      <c r="F34" s="227">
        <f t="shared" si="1"/>
        <v>4000</v>
      </c>
      <c r="G34" s="227">
        <f t="shared" si="2"/>
        <v>56000</v>
      </c>
    </row>
    <row r="35" spans="1:7" s="130" customFormat="1" ht="15.75" x14ac:dyDescent="0.25">
      <c r="A35" s="226">
        <v>27</v>
      </c>
      <c r="B35" s="58" t="s">
        <v>122</v>
      </c>
      <c r="C35" s="37">
        <v>0.75</v>
      </c>
      <c r="D35" s="37">
        <v>104000</v>
      </c>
      <c r="E35" s="227">
        <f t="shared" si="0"/>
        <v>78000</v>
      </c>
      <c r="F35" s="227">
        <f t="shared" si="1"/>
        <v>6000</v>
      </c>
      <c r="G35" s="227">
        <f t="shared" si="2"/>
        <v>84000</v>
      </c>
    </row>
    <row r="36" spans="1:7" s="8" customFormat="1" ht="15.75" x14ac:dyDescent="0.25">
      <c r="A36" s="226">
        <v>28</v>
      </c>
      <c r="B36" s="58" t="s">
        <v>73</v>
      </c>
      <c r="C36" s="37">
        <v>1</v>
      </c>
      <c r="D36" s="37">
        <v>104000</v>
      </c>
      <c r="E36" s="57">
        <f t="shared" si="0"/>
        <v>104000</v>
      </c>
      <c r="F36" s="57">
        <f t="shared" si="1"/>
        <v>8000</v>
      </c>
      <c r="G36" s="57">
        <f t="shared" si="2"/>
        <v>112000</v>
      </c>
    </row>
    <row r="37" spans="1:7" s="8" customFormat="1" ht="15.75" x14ac:dyDescent="0.25">
      <c r="A37" s="226">
        <v>29</v>
      </c>
      <c r="B37" s="58" t="s">
        <v>35</v>
      </c>
      <c r="C37" s="37">
        <v>1</v>
      </c>
      <c r="D37" s="37">
        <v>104000</v>
      </c>
      <c r="E37" s="57">
        <f t="shared" si="0"/>
        <v>104000</v>
      </c>
      <c r="F37" s="57">
        <f t="shared" si="1"/>
        <v>8000</v>
      </c>
      <c r="G37" s="57">
        <f t="shared" si="2"/>
        <v>112000</v>
      </c>
    </row>
    <row r="38" spans="1:7" s="8" customFormat="1" ht="15.75" x14ac:dyDescent="0.25">
      <c r="A38" s="226">
        <v>30</v>
      </c>
      <c r="B38" s="58" t="s">
        <v>113</v>
      </c>
      <c r="C38" s="228">
        <v>0.5</v>
      </c>
      <c r="D38" s="228">
        <v>95700</v>
      </c>
      <c r="E38" s="57">
        <f t="shared" si="0"/>
        <v>47850</v>
      </c>
      <c r="F38" s="57">
        <f t="shared" si="1"/>
        <v>4000</v>
      </c>
      <c r="G38" s="57">
        <f t="shared" si="2"/>
        <v>51850</v>
      </c>
    </row>
    <row r="39" spans="1:7" s="8" customFormat="1" ht="15.75" x14ac:dyDescent="0.25">
      <c r="A39" s="226">
        <v>31</v>
      </c>
      <c r="B39" s="58" t="s">
        <v>74</v>
      </c>
      <c r="C39" s="37">
        <v>0.5</v>
      </c>
      <c r="D39" s="37">
        <v>104000</v>
      </c>
      <c r="E39" s="227">
        <f t="shared" si="0"/>
        <v>52000</v>
      </c>
      <c r="F39" s="227">
        <f t="shared" si="1"/>
        <v>4000</v>
      </c>
      <c r="G39" s="229">
        <f t="shared" si="2"/>
        <v>56000</v>
      </c>
    </row>
    <row r="40" spans="1:7" s="8" customFormat="1" ht="15.75" x14ac:dyDescent="0.25">
      <c r="A40" s="226">
        <v>32</v>
      </c>
      <c r="B40" s="58" t="s">
        <v>61</v>
      </c>
      <c r="C40" s="37">
        <v>1</v>
      </c>
      <c r="D40" s="37">
        <v>104000</v>
      </c>
      <c r="E40" s="57">
        <f t="shared" si="0"/>
        <v>104000</v>
      </c>
      <c r="F40" s="57">
        <f t="shared" si="1"/>
        <v>8000</v>
      </c>
      <c r="G40" s="58">
        <f t="shared" si="2"/>
        <v>112000</v>
      </c>
    </row>
    <row r="41" spans="1:7" s="8" customFormat="1" ht="47.25" x14ac:dyDescent="0.25">
      <c r="A41" s="58">
        <v>33</v>
      </c>
      <c r="B41" s="180" t="s">
        <v>244</v>
      </c>
      <c r="C41" s="37">
        <v>1</v>
      </c>
      <c r="D41" s="37">
        <v>104000</v>
      </c>
      <c r="E41" s="58">
        <f t="shared" si="0"/>
        <v>104000</v>
      </c>
      <c r="F41" s="58">
        <f t="shared" si="1"/>
        <v>8000</v>
      </c>
      <c r="G41" s="58">
        <f t="shared" si="2"/>
        <v>112000</v>
      </c>
    </row>
    <row r="42" spans="1:7" s="8" customFormat="1" ht="47.25" x14ac:dyDescent="0.25">
      <c r="A42" s="58">
        <v>34</v>
      </c>
      <c r="B42" s="180" t="s">
        <v>245</v>
      </c>
      <c r="C42" s="37">
        <v>1</v>
      </c>
      <c r="D42" s="37">
        <v>104000</v>
      </c>
      <c r="E42" s="58">
        <f t="shared" si="0"/>
        <v>104000</v>
      </c>
      <c r="F42" s="58">
        <f t="shared" si="1"/>
        <v>8000</v>
      </c>
      <c r="G42" s="58">
        <f t="shared" si="2"/>
        <v>112000</v>
      </c>
    </row>
    <row r="43" spans="1:7" s="8" customFormat="1" ht="15.75" x14ac:dyDescent="0.25">
      <c r="A43" s="58"/>
      <c r="B43" s="58"/>
      <c r="C43" s="37"/>
      <c r="D43" s="37"/>
      <c r="E43" s="58"/>
      <c r="F43" s="58"/>
      <c r="G43" s="58"/>
    </row>
    <row r="44" spans="1:7" s="8" customFormat="1" ht="27" customHeight="1" thickBot="1" x14ac:dyDescent="0.3">
      <c r="A44" s="306" t="s">
        <v>16</v>
      </c>
      <c r="B44" s="307"/>
      <c r="C44" s="206">
        <f>SUM(C9:C42)</f>
        <v>27.75</v>
      </c>
      <c r="D44" s="206">
        <f>SUM(D9:D42)</f>
        <v>3484100</v>
      </c>
      <c r="E44" s="209">
        <f>SUM(E9:E42)</f>
        <v>2852775</v>
      </c>
      <c r="F44" s="209">
        <f>SUM(F9:F42)</f>
        <v>218000</v>
      </c>
      <c r="G44" s="209">
        <f>SUM(G9:G42)</f>
        <v>3070775</v>
      </c>
    </row>
    <row r="45" spans="1:7" s="13" customFormat="1" ht="20.25" customHeight="1" x14ac:dyDescent="0.25">
      <c r="A45" s="308" t="s">
        <v>184</v>
      </c>
      <c r="B45" s="308"/>
      <c r="C45" s="308"/>
      <c r="D45" s="308"/>
      <c r="E45" s="308"/>
      <c r="F45" s="308"/>
      <c r="G45" s="308"/>
    </row>
    <row r="46" spans="1:7" s="14" customFormat="1" ht="15.75" x14ac:dyDescent="0.25">
      <c r="A46" s="207"/>
      <c r="B46" s="207" t="s">
        <v>93</v>
      </c>
      <c r="C46" s="208"/>
      <c r="D46" s="208"/>
      <c r="E46" s="208"/>
      <c r="F46" s="208"/>
      <c r="G46" s="208"/>
    </row>
    <row r="47" spans="1:7" s="13" customFormat="1" ht="25.5" customHeight="1" x14ac:dyDescent="0.25">
      <c r="A47" s="79" t="s">
        <v>23</v>
      </c>
      <c r="B47" s="79"/>
      <c r="C47" s="79"/>
      <c r="D47" s="79"/>
      <c r="E47" s="79"/>
      <c r="F47" s="79"/>
      <c r="G47" s="79"/>
    </row>
    <row r="48" spans="1:7" s="13" customFormat="1" ht="17.25" customHeight="1" x14ac:dyDescent="0.25">
      <c r="A48" s="60"/>
      <c r="B48" s="201" t="s">
        <v>94</v>
      </c>
    </row>
    <row r="49" spans="1:9" ht="15.75" x14ac:dyDescent="0.25">
      <c r="A49" s="16"/>
      <c r="B49" s="16"/>
      <c r="C49" s="16"/>
      <c r="D49" s="16"/>
      <c r="E49" s="16"/>
      <c r="F49" s="16"/>
      <c r="G49" s="16"/>
    </row>
    <row r="57" spans="1:9" x14ac:dyDescent="0.25">
      <c r="I57" t="s">
        <v>66</v>
      </c>
    </row>
  </sheetData>
  <mergeCells count="8">
    <mergeCell ref="A44:B44"/>
    <mergeCell ref="A45:G45"/>
    <mergeCell ref="F2:G2"/>
    <mergeCell ref="A1:B1"/>
    <mergeCell ref="A5:G5"/>
    <mergeCell ref="A6:G6"/>
    <mergeCell ref="F3:G3"/>
    <mergeCell ref="F4:G4"/>
  </mergeCells>
  <pageMargins left="0.5" right="0.25833333333333336" top="2.75E-2" bottom="4.1666666666666664E-2" header="0.3" footer="0.3"/>
  <pageSetup paperSize="9" scale="77" orientation="portrait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37"/>
  <sheetViews>
    <sheetView zoomScaleNormal="100" workbookViewId="0">
      <selection activeCell="A5" sqref="A5:G5"/>
    </sheetView>
  </sheetViews>
  <sheetFormatPr defaultColWidth="9.140625" defaultRowHeight="15.75" x14ac:dyDescent="0.25"/>
  <cols>
    <col min="1" max="1" width="7" style="16" customWidth="1"/>
    <col min="2" max="2" width="30.5703125" style="16" customWidth="1"/>
    <col min="3" max="4" width="13.85546875" style="19" customWidth="1"/>
    <col min="5" max="5" width="13.85546875" style="16" customWidth="1"/>
    <col min="6" max="6" width="16" style="16" customWidth="1"/>
    <col min="7" max="7" width="20.28515625" style="16" customWidth="1"/>
    <col min="8" max="16384" width="9.140625" style="7"/>
  </cols>
  <sheetData>
    <row r="1" spans="1:9" customFormat="1" ht="16.5" customHeight="1" x14ac:dyDescent="0.25">
      <c r="A1" s="239"/>
      <c r="B1" s="239"/>
      <c r="C1" s="240" t="s">
        <v>59</v>
      </c>
      <c r="D1" s="240"/>
      <c r="E1" s="241"/>
      <c r="F1" s="283" t="s">
        <v>62</v>
      </c>
      <c r="G1" s="283"/>
      <c r="H1" s="77"/>
    </row>
    <row r="2" spans="1:9" s="29" customFormat="1" ht="18.75" customHeight="1" x14ac:dyDescent="0.3">
      <c r="A2" s="242"/>
      <c r="B2" s="243"/>
      <c r="C2" s="244"/>
      <c r="D2" s="244"/>
      <c r="E2" s="242"/>
      <c r="F2" s="311" t="s">
        <v>92</v>
      </c>
      <c r="G2" s="311"/>
      <c r="H2" s="31"/>
    </row>
    <row r="3" spans="1:9" s="29" customFormat="1" ht="17.25" customHeight="1" x14ac:dyDescent="0.3">
      <c r="A3" s="245"/>
      <c r="B3" s="246"/>
      <c r="C3" s="247"/>
      <c r="D3" s="247"/>
      <c r="E3" s="248"/>
      <c r="F3" s="310" t="s">
        <v>248</v>
      </c>
      <c r="G3" s="310"/>
      <c r="H3" s="46"/>
    </row>
    <row r="4" spans="1:9" s="29" customFormat="1" ht="9.75" customHeight="1" x14ac:dyDescent="0.3">
      <c r="A4" s="43"/>
      <c r="B4" s="30"/>
      <c r="C4" s="28"/>
      <c r="D4" s="28"/>
      <c r="E4" s="291"/>
      <c r="F4" s="291"/>
      <c r="G4" s="291"/>
      <c r="H4" s="291"/>
    </row>
    <row r="5" spans="1:9" s="8" customFormat="1" ht="18" x14ac:dyDescent="0.25">
      <c r="A5" s="305" t="s">
        <v>0</v>
      </c>
      <c r="B5" s="305"/>
      <c r="C5" s="305"/>
      <c r="D5" s="305"/>
      <c r="E5" s="305"/>
      <c r="F5" s="305"/>
      <c r="G5" s="305"/>
    </row>
    <row r="6" spans="1:9" s="8" customFormat="1" x14ac:dyDescent="0.25">
      <c r="A6" s="312" t="s">
        <v>223</v>
      </c>
      <c r="B6" s="312"/>
      <c r="C6" s="312"/>
      <c r="D6" s="312"/>
      <c r="E6" s="312"/>
      <c r="F6" s="312"/>
      <c r="G6" s="312"/>
    </row>
    <row r="7" spans="1:9" s="8" customFormat="1" ht="3.75" customHeight="1" thickBot="1" x14ac:dyDescent="0.3">
      <c r="A7" s="25"/>
      <c r="B7" s="25"/>
      <c r="C7" s="27"/>
      <c r="D7" s="27"/>
      <c r="E7" s="25"/>
      <c r="F7" s="25"/>
      <c r="G7" s="25"/>
    </row>
    <row r="8" spans="1:9" s="6" customFormat="1" ht="77.25" customHeight="1" thickBot="1" x14ac:dyDescent="0.3">
      <c r="A8" s="17" t="s">
        <v>1</v>
      </c>
      <c r="B8" s="17" t="s">
        <v>18</v>
      </c>
      <c r="C8" s="17" t="s">
        <v>19</v>
      </c>
      <c r="D8" s="17"/>
      <c r="E8" s="17" t="s">
        <v>20</v>
      </c>
      <c r="F8" s="17" t="s">
        <v>21</v>
      </c>
      <c r="G8" s="17" t="s">
        <v>6</v>
      </c>
      <c r="I8" s="6" t="s">
        <v>66</v>
      </c>
    </row>
    <row r="9" spans="1:9" s="8" customFormat="1" x14ac:dyDescent="0.25">
      <c r="A9" s="26">
        <v>1</v>
      </c>
      <c r="B9" s="18" t="s">
        <v>24</v>
      </c>
      <c r="C9" s="36">
        <v>1</v>
      </c>
      <c r="D9" s="36">
        <v>160000</v>
      </c>
      <c r="E9" s="57">
        <f>D9*C9</f>
        <v>160000</v>
      </c>
      <c r="F9" s="18">
        <v>8000</v>
      </c>
      <c r="G9" s="18">
        <f>F9+E9</f>
        <v>168000</v>
      </c>
    </row>
    <row r="10" spans="1:9" s="8" customFormat="1" x14ac:dyDescent="0.25">
      <c r="A10" s="26">
        <v>2</v>
      </c>
      <c r="B10" s="18" t="s">
        <v>25</v>
      </c>
      <c r="C10" s="36">
        <v>1</v>
      </c>
      <c r="D10" s="36">
        <v>104000</v>
      </c>
      <c r="E10" s="57">
        <f t="shared" ref="E10:E31" si="0">D10*C10</f>
        <v>104000</v>
      </c>
      <c r="F10" s="18">
        <v>8000</v>
      </c>
      <c r="G10" s="18">
        <f t="shared" ref="G10:G29" si="1">F10+E10</f>
        <v>112000</v>
      </c>
    </row>
    <row r="11" spans="1:9" s="8" customFormat="1" x14ac:dyDescent="0.25">
      <c r="A11" s="26">
        <v>3</v>
      </c>
      <c r="B11" s="18" t="s">
        <v>35</v>
      </c>
      <c r="C11" s="36">
        <v>0.5</v>
      </c>
      <c r="D11" s="36">
        <v>95700</v>
      </c>
      <c r="E11" s="57">
        <f t="shared" si="0"/>
        <v>47850</v>
      </c>
      <c r="F11" s="133">
        <v>0</v>
      </c>
      <c r="G11" s="18">
        <f t="shared" si="1"/>
        <v>47850</v>
      </c>
    </row>
    <row r="12" spans="1:9" s="8" customFormat="1" x14ac:dyDescent="0.25">
      <c r="A12" s="26">
        <v>4</v>
      </c>
      <c r="B12" s="18" t="s">
        <v>11</v>
      </c>
      <c r="C12" s="137">
        <v>1</v>
      </c>
      <c r="D12" s="137">
        <v>104000</v>
      </c>
      <c r="E12" s="57">
        <f t="shared" si="0"/>
        <v>104000</v>
      </c>
      <c r="F12" s="133">
        <v>8000</v>
      </c>
      <c r="G12" s="18">
        <f t="shared" si="1"/>
        <v>112000</v>
      </c>
    </row>
    <row r="13" spans="1:9" s="8" customFormat="1" x14ac:dyDescent="0.25">
      <c r="A13" s="26">
        <v>5</v>
      </c>
      <c r="B13" s="18" t="s">
        <v>112</v>
      </c>
      <c r="C13" s="137">
        <v>1</v>
      </c>
      <c r="D13" s="137">
        <v>104000</v>
      </c>
      <c r="E13" s="57">
        <f t="shared" si="0"/>
        <v>104000</v>
      </c>
      <c r="F13" s="133">
        <v>8000</v>
      </c>
      <c r="G13" s="18">
        <f>F13+E13</f>
        <v>112000</v>
      </c>
    </row>
    <row r="14" spans="1:9" s="8" customFormat="1" x14ac:dyDescent="0.25">
      <c r="A14" s="26">
        <v>6</v>
      </c>
      <c r="B14" s="93" t="s">
        <v>43</v>
      </c>
      <c r="C14" s="134">
        <v>1</v>
      </c>
      <c r="D14" s="134">
        <v>104000</v>
      </c>
      <c r="E14" s="57">
        <f t="shared" si="0"/>
        <v>104000</v>
      </c>
      <c r="F14" s="93">
        <v>8000</v>
      </c>
      <c r="G14" s="18">
        <f>F14+E14</f>
        <v>112000</v>
      </c>
    </row>
    <row r="15" spans="1:9" s="8" customFormat="1" x14ac:dyDescent="0.25">
      <c r="A15" s="26">
        <v>7</v>
      </c>
      <c r="B15" s="32" t="s">
        <v>37</v>
      </c>
      <c r="C15" s="37">
        <v>1</v>
      </c>
      <c r="D15" s="37">
        <v>95700</v>
      </c>
      <c r="E15" s="57">
        <f t="shared" si="0"/>
        <v>95700</v>
      </c>
      <c r="F15" s="32">
        <v>8000</v>
      </c>
      <c r="G15" s="18">
        <f t="shared" si="1"/>
        <v>103700</v>
      </c>
    </row>
    <row r="16" spans="1:9" s="8" customFormat="1" x14ac:dyDescent="0.25">
      <c r="A16" s="26">
        <v>8</v>
      </c>
      <c r="B16" s="32" t="s">
        <v>37</v>
      </c>
      <c r="C16" s="37">
        <v>1</v>
      </c>
      <c r="D16" s="37">
        <v>95700</v>
      </c>
      <c r="E16" s="57">
        <f t="shared" si="0"/>
        <v>95700</v>
      </c>
      <c r="F16" s="32">
        <v>8000</v>
      </c>
      <c r="G16" s="18">
        <f t="shared" si="1"/>
        <v>103700</v>
      </c>
    </row>
    <row r="17" spans="1:14" s="8" customFormat="1" x14ac:dyDescent="0.25">
      <c r="A17" s="26">
        <v>9</v>
      </c>
      <c r="B17" s="32" t="s">
        <v>37</v>
      </c>
      <c r="C17" s="37">
        <v>1</v>
      </c>
      <c r="D17" s="37">
        <v>104000</v>
      </c>
      <c r="E17" s="57">
        <f t="shared" si="0"/>
        <v>104000</v>
      </c>
      <c r="F17" s="32">
        <v>8000</v>
      </c>
      <c r="G17" s="18">
        <f>F17+E17</f>
        <v>112000</v>
      </c>
    </row>
    <row r="18" spans="1:14" s="8" customFormat="1" x14ac:dyDescent="0.25">
      <c r="A18" s="26">
        <v>10</v>
      </c>
      <c r="B18" s="32" t="s">
        <v>37</v>
      </c>
      <c r="C18" s="37">
        <v>1</v>
      </c>
      <c r="D18" s="37">
        <v>104000</v>
      </c>
      <c r="E18" s="57">
        <f t="shared" si="0"/>
        <v>104000</v>
      </c>
      <c r="F18" s="32">
        <v>8000</v>
      </c>
      <c r="G18" s="18">
        <f>F18+E18</f>
        <v>112000</v>
      </c>
    </row>
    <row r="19" spans="1:14" s="8" customFormat="1" x14ac:dyDescent="0.25">
      <c r="A19" s="26">
        <v>11</v>
      </c>
      <c r="B19" s="32" t="s">
        <v>65</v>
      </c>
      <c r="C19" s="37">
        <v>1</v>
      </c>
      <c r="D19" s="37">
        <v>104000</v>
      </c>
      <c r="E19" s="57">
        <f t="shared" si="0"/>
        <v>104000</v>
      </c>
      <c r="F19" s="32">
        <v>8000</v>
      </c>
      <c r="G19" s="18">
        <f t="shared" si="1"/>
        <v>112000</v>
      </c>
    </row>
    <row r="20" spans="1:14" s="8" customFormat="1" x14ac:dyDescent="0.25">
      <c r="A20" s="26">
        <v>12</v>
      </c>
      <c r="B20" s="32" t="s">
        <v>38</v>
      </c>
      <c r="C20" s="37">
        <v>1</v>
      </c>
      <c r="D20" s="37">
        <v>104000</v>
      </c>
      <c r="E20" s="57">
        <f t="shared" si="0"/>
        <v>104000</v>
      </c>
      <c r="F20" s="32">
        <v>8000</v>
      </c>
      <c r="G20" s="18">
        <f t="shared" si="1"/>
        <v>112000</v>
      </c>
    </row>
    <row r="21" spans="1:14" s="8" customFormat="1" x14ac:dyDescent="0.25">
      <c r="A21" s="26">
        <v>13</v>
      </c>
      <c r="B21" s="32" t="s">
        <v>38</v>
      </c>
      <c r="C21" s="37">
        <v>1</v>
      </c>
      <c r="D21" s="37">
        <v>104000</v>
      </c>
      <c r="E21" s="57">
        <f t="shared" si="0"/>
        <v>104000</v>
      </c>
      <c r="F21" s="32">
        <v>8000</v>
      </c>
      <c r="G21" s="18">
        <f t="shared" si="1"/>
        <v>112000</v>
      </c>
    </row>
    <row r="22" spans="1:14" s="8" customFormat="1" x14ac:dyDescent="0.25">
      <c r="A22" s="26">
        <v>14</v>
      </c>
      <c r="B22" s="32" t="s">
        <v>38</v>
      </c>
      <c r="C22" s="37">
        <v>1</v>
      </c>
      <c r="D22" s="37">
        <v>104000</v>
      </c>
      <c r="E22" s="57">
        <f t="shared" si="0"/>
        <v>104000</v>
      </c>
      <c r="F22" s="32">
        <v>8000</v>
      </c>
      <c r="G22" s="18">
        <f t="shared" si="1"/>
        <v>112000</v>
      </c>
    </row>
    <row r="23" spans="1:14" s="8" customFormat="1" x14ac:dyDescent="0.25">
      <c r="A23" s="26">
        <v>15</v>
      </c>
      <c r="B23" s="32" t="s">
        <v>39</v>
      </c>
      <c r="C23" s="37">
        <v>1</v>
      </c>
      <c r="D23" s="37">
        <v>104000</v>
      </c>
      <c r="E23" s="57">
        <f t="shared" si="0"/>
        <v>104000</v>
      </c>
      <c r="F23" s="32">
        <v>8000</v>
      </c>
      <c r="G23" s="18">
        <f t="shared" si="1"/>
        <v>112000</v>
      </c>
      <c r="N23" s="8" t="s">
        <v>116</v>
      </c>
    </row>
    <row r="24" spans="1:14" s="8" customFormat="1" x14ac:dyDescent="0.25">
      <c r="A24" s="26">
        <v>16</v>
      </c>
      <c r="B24" s="32" t="s">
        <v>36</v>
      </c>
      <c r="C24" s="37">
        <v>1</v>
      </c>
      <c r="D24" s="37">
        <v>95700</v>
      </c>
      <c r="E24" s="57">
        <f t="shared" si="0"/>
        <v>95700</v>
      </c>
      <c r="F24" s="32">
        <v>8000</v>
      </c>
      <c r="G24" s="18">
        <f t="shared" si="1"/>
        <v>103700</v>
      </c>
      <c r="K24" s="8" t="s">
        <v>66</v>
      </c>
    </row>
    <row r="25" spans="1:14" s="8" customFormat="1" x14ac:dyDescent="0.25">
      <c r="A25" s="26">
        <v>17</v>
      </c>
      <c r="B25" s="32" t="s">
        <v>40</v>
      </c>
      <c r="C25" s="37">
        <v>1</v>
      </c>
      <c r="D25" s="37">
        <v>104000</v>
      </c>
      <c r="E25" s="57">
        <f t="shared" si="0"/>
        <v>104000</v>
      </c>
      <c r="F25" s="32">
        <v>8000</v>
      </c>
      <c r="G25" s="18">
        <f t="shared" si="1"/>
        <v>112000</v>
      </c>
    </row>
    <row r="26" spans="1:14" s="8" customFormat="1" x14ac:dyDescent="0.25">
      <c r="A26" s="26">
        <v>18</v>
      </c>
      <c r="B26" s="32" t="s">
        <v>41</v>
      </c>
      <c r="C26" s="37">
        <v>1</v>
      </c>
      <c r="D26" s="37">
        <v>104000</v>
      </c>
      <c r="E26" s="57">
        <f t="shared" si="0"/>
        <v>104000</v>
      </c>
      <c r="F26" s="32">
        <v>8000</v>
      </c>
      <c r="G26" s="18">
        <f t="shared" si="1"/>
        <v>112000</v>
      </c>
    </row>
    <row r="27" spans="1:14" s="8" customFormat="1" x14ac:dyDescent="0.25">
      <c r="A27" s="26">
        <v>19</v>
      </c>
      <c r="B27" s="32" t="s">
        <v>61</v>
      </c>
      <c r="C27" s="34">
        <v>1</v>
      </c>
      <c r="D27" s="34">
        <v>104000</v>
      </c>
      <c r="E27" s="57">
        <f t="shared" si="0"/>
        <v>104000</v>
      </c>
      <c r="F27" s="32">
        <v>8000</v>
      </c>
      <c r="G27" s="18">
        <f t="shared" si="1"/>
        <v>112000</v>
      </c>
    </row>
    <row r="28" spans="1:14" s="8" customFormat="1" x14ac:dyDescent="0.25">
      <c r="A28" s="26">
        <v>20</v>
      </c>
      <c r="B28" s="32" t="s">
        <v>42</v>
      </c>
      <c r="C28" s="34">
        <v>1</v>
      </c>
      <c r="D28" s="34">
        <v>104000</v>
      </c>
      <c r="E28" s="57">
        <f t="shared" si="0"/>
        <v>104000</v>
      </c>
      <c r="F28" s="32">
        <v>8000</v>
      </c>
      <c r="G28" s="18">
        <f t="shared" si="1"/>
        <v>112000</v>
      </c>
    </row>
    <row r="29" spans="1:14" s="8" customFormat="1" x14ac:dyDescent="0.25">
      <c r="A29" s="26">
        <v>21</v>
      </c>
      <c r="B29" s="32" t="s">
        <v>22</v>
      </c>
      <c r="C29" s="34">
        <v>1</v>
      </c>
      <c r="D29" s="34">
        <v>95700</v>
      </c>
      <c r="E29" s="57">
        <f t="shared" si="0"/>
        <v>95700</v>
      </c>
      <c r="F29" s="32">
        <v>8000</v>
      </c>
      <c r="G29" s="18">
        <f t="shared" si="1"/>
        <v>103700</v>
      </c>
    </row>
    <row r="30" spans="1:14" s="8" customFormat="1" x14ac:dyDescent="0.25">
      <c r="A30" s="26">
        <v>22</v>
      </c>
      <c r="B30" s="32" t="s">
        <v>29</v>
      </c>
      <c r="C30" s="37">
        <v>1</v>
      </c>
      <c r="D30" s="37">
        <v>104000</v>
      </c>
      <c r="E30" s="57">
        <f t="shared" si="0"/>
        <v>104000</v>
      </c>
      <c r="F30" s="32">
        <v>8000</v>
      </c>
      <c r="G30" s="18">
        <f>F30+E30</f>
        <v>112000</v>
      </c>
    </row>
    <row r="31" spans="1:14" s="8" customFormat="1" x14ac:dyDescent="0.25">
      <c r="A31" s="32">
        <v>23</v>
      </c>
      <c r="B31" s="32" t="s">
        <v>242</v>
      </c>
      <c r="C31" s="37">
        <v>1</v>
      </c>
      <c r="D31" s="37">
        <v>104000</v>
      </c>
      <c r="E31" s="58">
        <f t="shared" si="0"/>
        <v>104000</v>
      </c>
      <c r="F31" s="32">
        <v>8000</v>
      </c>
      <c r="G31" s="32">
        <f>F31+E31</f>
        <v>112000</v>
      </c>
    </row>
    <row r="32" spans="1:14" s="8" customFormat="1" ht="30" customHeight="1" thickBot="1" x14ac:dyDescent="0.3">
      <c r="A32" s="294" t="s">
        <v>16</v>
      </c>
      <c r="B32" s="295"/>
      <c r="C32" s="260">
        <f>SUM(C9:C31)</f>
        <v>22.5</v>
      </c>
      <c r="D32" s="159">
        <f>SUM(D9:D31)</f>
        <v>2406500</v>
      </c>
      <c r="E32" s="159">
        <f>SUM(E9:E31)</f>
        <v>2358650</v>
      </c>
      <c r="F32" s="159">
        <f>SUM(F9:F31)</f>
        <v>176000</v>
      </c>
      <c r="G32" s="159">
        <f>SUM(G9:G31)</f>
        <v>2534650</v>
      </c>
    </row>
    <row r="33" spans="1:7" s="13" customFormat="1" ht="20.25" customHeight="1" x14ac:dyDescent="0.25">
      <c r="A33" s="282" t="s">
        <v>184</v>
      </c>
      <c r="B33" s="282"/>
      <c r="C33" s="282"/>
      <c r="D33" s="282"/>
      <c r="E33" s="282"/>
      <c r="F33" s="282"/>
      <c r="G33" s="282"/>
    </row>
    <row r="34" spans="1:7" s="14" customFormat="1" x14ac:dyDescent="0.25">
      <c r="A34" s="76"/>
      <c r="B34" s="76" t="s">
        <v>93</v>
      </c>
      <c r="C34" s="15"/>
      <c r="D34" s="15"/>
      <c r="E34" s="15"/>
      <c r="F34" s="15"/>
      <c r="G34" s="15"/>
    </row>
    <row r="35" spans="1:7" s="13" customFormat="1" ht="25.5" customHeight="1" x14ac:dyDescent="0.25">
      <c r="A35" s="79" t="s">
        <v>23</v>
      </c>
      <c r="B35" s="79"/>
      <c r="C35" s="79"/>
      <c r="D35" s="79"/>
      <c r="E35" s="79"/>
      <c r="F35" s="79"/>
      <c r="G35" s="79"/>
    </row>
    <row r="36" spans="1:7" s="13" customFormat="1" ht="17.25" customHeight="1" x14ac:dyDescent="0.25">
      <c r="A36" s="60"/>
      <c r="B36" s="72" t="s">
        <v>94</v>
      </c>
    </row>
    <row r="37" spans="1:7" customFormat="1" x14ac:dyDescent="0.25">
      <c r="A37" s="16"/>
      <c r="B37" s="16"/>
      <c r="C37" s="16"/>
      <c r="D37" s="16"/>
      <c r="E37" s="16"/>
      <c r="F37" s="16"/>
      <c r="G37" s="16"/>
    </row>
  </sheetData>
  <mergeCells count="8">
    <mergeCell ref="A33:G33"/>
    <mergeCell ref="F1:G1"/>
    <mergeCell ref="F3:G3"/>
    <mergeCell ref="F2:G2"/>
    <mergeCell ref="A32:B32"/>
    <mergeCell ref="A6:G6"/>
    <mergeCell ref="A5:G5"/>
    <mergeCell ref="E4:H4"/>
  </mergeCells>
  <pageMargins left="0.1178125" right="0.199375" top="0.2084375" bottom="0.2265625" header="0.2" footer="0.3"/>
  <pageSetup paperSize="9" scale="87" orientation="portrait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39"/>
  <sheetViews>
    <sheetView topLeftCell="A10" zoomScaleNormal="100" workbookViewId="0">
      <selection activeCell="J27" sqref="J27"/>
    </sheetView>
  </sheetViews>
  <sheetFormatPr defaultColWidth="9.140625" defaultRowHeight="15.75" x14ac:dyDescent="0.25"/>
  <cols>
    <col min="1" max="1" width="6.28515625" style="7" customWidth="1"/>
    <col min="2" max="2" width="33.85546875" style="7" customWidth="1"/>
    <col min="3" max="3" width="12.85546875" style="7" customWidth="1"/>
    <col min="4" max="4" width="9.140625" style="7" customWidth="1"/>
    <col min="5" max="5" width="9.85546875" style="7" customWidth="1"/>
    <col min="6" max="6" width="16.5703125" style="7" customWidth="1"/>
    <col min="7" max="7" width="12.5703125" style="7" customWidth="1"/>
    <col min="8" max="8" width="15.42578125" customWidth="1"/>
    <col min="9" max="10" width="10.7109375" style="7" bestFit="1" customWidth="1"/>
    <col min="11" max="16384" width="9.140625" style="7"/>
  </cols>
  <sheetData>
    <row r="1" spans="1:8" customFormat="1" ht="16.5" customHeight="1" x14ac:dyDescent="0.25">
      <c r="A1" s="45"/>
      <c r="B1" s="45"/>
      <c r="C1" s="53" t="s">
        <v>59</v>
      </c>
      <c r="D1" s="16"/>
      <c r="E1" s="16"/>
      <c r="F1" s="283" t="s">
        <v>62</v>
      </c>
      <c r="G1" s="283"/>
      <c r="H1" s="283"/>
    </row>
    <row r="2" spans="1:8" s="29" customFormat="1" ht="18.75" customHeight="1" x14ac:dyDescent="0.3">
      <c r="A2" s="31"/>
      <c r="B2" s="14"/>
      <c r="C2" s="70"/>
      <c r="D2" s="31"/>
      <c r="E2" s="31"/>
      <c r="F2" s="304" t="s">
        <v>92</v>
      </c>
      <c r="G2" s="304"/>
      <c r="H2" s="304"/>
    </row>
    <row r="3" spans="1:8" s="29" customFormat="1" ht="17.25" customHeight="1" x14ac:dyDescent="0.3">
      <c r="A3" s="71"/>
      <c r="B3" s="72"/>
      <c r="C3" s="12"/>
      <c r="D3" s="60"/>
      <c r="E3" s="60"/>
      <c r="F3" s="310" t="s">
        <v>247</v>
      </c>
      <c r="G3" s="310"/>
      <c r="H3" s="310"/>
    </row>
    <row r="4" spans="1:8" s="8" customFormat="1" ht="18" x14ac:dyDescent="0.25">
      <c r="A4" s="305" t="s">
        <v>0</v>
      </c>
      <c r="B4" s="305"/>
      <c r="C4" s="305"/>
      <c r="D4" s="305"/>
      <c r="E4" s="305"/>
      <c r="F4" s="305"/>
      <c r="G4" s="305"/>
    </row>
    <row r="5" spans="1:8" s="8" customFormat="1" x14ac:dyDescent="0.25">
      <c r="A5" s="313" t="s">
        <v>82</v>
      </c>
      <c r="B5" s="313"/>
      <c r="C5" s="313"/>
      <c r="D5" s="313"/>
      <c r="E5" s="313"/>
      <c r="F5" s="313"/>
      <c r="G5" s="313"/>
      <c r="H5" s="80"/>
    </row>
    <row r="6" spans="1:8" s="8" customFormat="1" ht="16.5" thickBot="1" x14ac:dyDescent="0.3">
      <c r="H6" s="1"/>
    </row>
    <row r="7" spans="1:8" s="6" customFormat="1" ht="89.25" customHeight="1" thickBot="1" x14ac:dyDescent="0.3">
      <c r="A7" s="22" t="s">
        <v>1</v>
      </c>
      <c r="B7" s="22" t="s">
        <v>81</v>
      </c>
      <c r="C7" s="22" t="s">
        <v>19</v>
      </c>
      <c r="D7" s="22" t="s">
        <v>83</v>
      </c>
      <c r="E7" s="22" t="s">
        <v>131</v>
      </c>
      <c r="F7" s="22" t="s">
        <v>80</v>
      </c>
      <c r="G7" s="22" t="s">
        <v>84</v>
      </c>
      <c r="H7" s="78" t="s">
        <v>6</v>
      </c>
    </row>
    <row r="8" spans="1:8" s="65" customFormat="1" ht="14.25" customHeight="1" x14ac:dyDescent="0.25">
      <c r="A8" s="66">
        <v>1</v>
      </c>
      <c r="B8" s="66">
        <v>2</v>
      </c>
      <c r="C8" s="66">
        <v>3</v>
      </c>
      <c r="D8" s="66">
        <v>4</v>
      </c>
      <c r="E8" s="66"/>
      <c r="F8" s="66">
        <v>5</v>
      </c>
      <c r="G8" s="66">
        <v>6</v>
      </c>
      <c r="H8" s="18">
        <v>7</v>
      </c>
    </row>
    <row r="9" spans="1:8" s="8" customFormat="1" ht="18.75" customHeight="1" x14ac:dyDescent="0.25">
      <c r="A9" s="34">
        <v>1</v>
      </c>
      <c r="B9" s="32" t="s">
        <v>44</v>
      </c>
      <c r="C9" s="34">
        <v>1</v>
      </c>
      <c r="D9" s="34"/>
      <c r="E9" s="34"/>
      <c r="F9" s="81">
        <v>150000</v>
      </c>
      <c r="G9" s="81">
        <v>8000</v>
      </c>
      <c r="H9" s="18">
        <f t="shared" ref="H9:H24" si="0">F9+G9</f>
        <v>158000</v>
      </c>
    </row>
    <row r="10" spans="1:8" s="8" customFormat="1" ht="18.75" customHeight="1" x14ac:dyDescent="0.25">
      <c r="A10" s="34">
        <v>2</v>
      </c>
      <c r="B10" s="39" t="s">
        <v>9</v>
      </c>
      <c r="C10" s="41">
        <v>0.5</v>
      </c>
      <c r="D10" s="41"/>
      <c r="E10" s="41"/>
      <c r="F10" s="81">
        <v>52000</v>
      </c>
      <c r="G10" s="81">
        <v>0</v>
      </c>
      <c r="H10" s="18">
        <f t="shared" si="0"/>
        <v>52000</v>
      </c>
    </row>
    <row r="11" spans="1:8" s="8" customFormat="1" ht="18.75" customHeight="1" x14ac:dyDescent="0.25">
      <c r="A11" s="34">
        <v>3</v>
      </c>
      <c r="B11" s="39" t="s">
        <v>45</v>
      </c>
      <c r="C11" s="41">
        <v>1</v>
      </c>
      <c r="D11" s="41"/>
      <c r="E11" s="41"/>
      <c r="F11" s="81">
        <v>95700</v>
      </c>
      <c r="G11" s="81">
        <v>8000</v>
      </c>
      <c r="H11" s="18">
        <f t="shared" si="0"/>
        <v>103700</v>
      </c>
    </row>
    <row r="12" spans="1:8" s="8" customFormat="1" ht="18.75" customHeight="1" x14ac:dyDescent="0.25">
      <c r="A12" s="34">
        <v>4</v>
      </c>
      <c r="B12" s="39" t="s">
        <v>46</v>
      </c>
      <c r="C12" s="41">
        <v>1</v>
      </c>
      <c r="D12" s="41"/>
      <c r="E12" s="41"/>
      <c r="F12" s="81">
        <v>95700</v>
      </c>
      <c r="G12" s="81">
        <v>8000</v>
      </c>
      <c r="H12" s="18">
        <f t="shared" si="0"/>
        <v>103700</v>
      </c>
    </row>
    <row r="13" spans="1:8" s="8" customFormat="1" ht="18.75" customHeight="1" x14ac:dyDescent="0.25">
      <c r="A13" s="34">
        <v>5</v>
      </c>
      <c r="B13" s="39" t="s">
        <v>48</v>
      </c>
      <c r="C13" s="34">
        <v>1</v>
      </c>
      <c r="D13" s="34"/>
      <c r="E13" s="34"/>
      <c r="F13" s="81">
        <v>104000</v>
      </c>
      <c r="G13" s="81">
        <v>8000</v>
      </c>
      <c r="H13" s="18">
        <f t="shared" si="0"/>
        <v>112000</v>
      </c>
    </row>
    <row r="14" spans="1:8" s="8" customFormat="1" ht="18.75" customHeight="1" x14ac:dyDescent="0.25">
      <c r="A14" s="34">
        <v>6</v>
      </c>
      <c r="B14" s="39" t="s">
        <v>79</v>
      </c>
      <c r="C14" s="41">
        <v>1</v>
      </c>
      <c r="D14" s="41"/>
      <c r="E14" s="41"/>
      <c r="F14" s="81">
        <v>104000</v>
      </c>
      <c r="G14" s="81">
        <v>8000</v>
      </c>
      <c r="H14" s="18">
        <f t="shared" si="0"/>
        <v>112000</v>
      </c>
    </row>
    <row r="15" spans="1:8" s="8" customFormat="1" ht="18.75" customHeight="1" x14ac:dyDescent="0.25">
      <c r="A15" s="34">
        <v>7</v>
      </c>
      <c r="B15" s="32" t="s">
        <v>47</v>
      </c>
      <c r="C15" s="41">
        <v>1</v>
      </c>
      <c r="D15" s="41"/>
      <c r="E15" s="41"/>
      <c r="F15" s="81">
        <v>104000</v>
      </c>
      <c r="G15" s="81">
        <v>8000</v>
      </c>
      <c r="H15" s="18">
        <f t="shared" si="0"/>
        <v>112000</v>
      </c>
    </row>
    <row r="16" spans="1:8" s="8" customFormat="1" ht="15.75" customHeight="1" x14ac:dyDescent="0.25">
      <c r="A16" s="34">
        <v>8</v>
      </c>
      <c r="B16" s="39" t="s">
        <v>14</v>
      </c>
      <c r="C16" s="41">
        <v>0.75</v>
      </c>
      <c r="D16" s="41"/>
      <c r="E16" s="41"/>
      <c r="F16" s="81">
        <v>78000</v>
      </c>
      <c r="G16" s="81">
        <v>6000</v>
      </c>
      <c r="H16" s="18">
        <f t="shared" si="0"/>
        <v>84000</v>
      </c>
    </row>
    <row r="17" spans="1:10" s="8" customFormat="1" ht="15.75" customHeight="1" x14ac:dyDescent="0.25">
      <c r="A17" s="34">
        <v>9</v>
      </c>
      <c r="B17" s="179" t="s">
        <v>109</v>
      </c>
      <c r="C17" s="41">
        <v>1</v>
      </c>
      <c r="D17" s="41"/>
      <c r="E17" s="41"/>
      <c r="F17" s="81">
        <v>104000</v>
      </c>
      <c r="G17" s="81">
        <v>4000</v>
      </c>
      <c r="H17" s="18">
        <f t="shared" si="0"/>
        <v>108000</v>
      </c>
    </row>
    <row r="18" spans="1:10" s="8" customFormat="1" ht="15.75" customHeight="1" x14ac:dyDescent="0.25">
      <c r="A18" s="34">
        <v>10</v>
      </c>
      <c r="B18" s="39" t="s">
        <v>15</v>
      </c>
      <c r="C18" s="41">
        <v>1</v>
      </c>
      <c r="D18" s="41"/>
      <c r="E18" s="41"/>
      <c r="F18" s="81">
        <v>104000</v>
      </c>
      <c r="G18" s="81">
        <v>8000</v>
      </c>
      <c r="H18" s="18">
        <f t="shared" si="0"/>
        <v>112000</v>
      </c>
    </row>
    <row r="19" spans="1:10" s="8" customFormat="1" ht="15.75" customHeight="1" x14ac:dyDescent="0.25">
      <c r="A19" s="34">
        <v>11</v>
      </c>
      <c r="B19" s="39" t="s">
        <v>15</v>
      </c>
      <c r="C19" s="41">
        <v>1</v>
      </c>
      <c r="D19" s="41"/>
      <c r="E19" s="41"/>
      <c r="F19" s="81">
        <v>95700</v>
      </c>
      <c r="G19" s="81">
        <v>8000</v>
      </c>
      <c r="H19" s="18">
        <f t="shared" si="0"/>
        <v>103700</v>
      </c>
    </row>
    <row r="20" spans="1:10" s="8" customFormat="1" ht="15.75" customHeight="1" x14ac:dyDescent="0.25">
      <c r="A20" s="34">
        <v>12</v>
      </c>
      <c r="B20" s="64" t="s">
        <v>78</v>
      </c>
      <c r="C20" s="41">
        <v>1</v>
      </c>
      <c r="D20" s="41"/>
      <c r="E20" s="41"/>
      <c r="F20" s="81">
        <v>104000</v>
      </c>
      <c r="G20" s="81">
        <v>8000</v>
      </c>
      <c r="H20" s="18">
        <f t="shared" si="0"/>
        <v>112000</v>
      </c>
    </row>
    <row r="21" spans="1:10" s="8" customFormat="1" ht="15.75" customHeight="1" x14ac:dyDescent="0.25">
      <c r="A21" s="94">
        <v>13</v>
      </c>
      <c r="B21" s="64" t="s">
        <v>78</v>
      </c>
      <c r="C21" s="67">
        <v>0.75</v>
      </c>
      <c r="D21" s="67"/>
      <c r="E21" s="67"/>
      <c r="F21" s="82">
        <v>71800</v>
      </c>
      <c r="G21" s="82">
        <v>6000</v>
      </c>
      <c r="H21" s="50">
        <f t="shared" si="0"/>
        <v>77800</v>
      </c>
    </row>
    <row r="22" spans="1:10" s="8" customFormat="1" ht="15.75" customHeight="1" x14ac:dyDescent="0.25">
      <c r="A22" s="23">
        <v>14</v>
      </c>
      <c r="B22" s="230" t="s">
        <v>234</v>
      </c>
      <c r="C22" s="152">
        <v>1</v>
      </c>
      <c r="D22" s="152"/>
      <c r="E22" s="152"/>
      <c r="F22" s="231">
        <v>104000</v>
      </c>
      <c r="G22" s="231">
        <v>8000</v>
      </c>
      <c r="H22" s="171">
        <f t="shared" si="0"/>
        <v>112000</v>
      </c>
    </row>
    <row r="23" spans="1:10" s="8" customFormat="1" ht="15.75" customHeight="1" x14ac:dyDescent="0.25">
      <c r="A23" s="23">
        <v>15</v>
      </c>
      <c r="B23" s="230" t="s">
        <v>43</v>
      </c>
      <c r="C23" s="152">
        <v>1</v>
      </c>
      <c r="D23" s="152"/>
      <c r="E23" s="152"/>
      <c r="F23" s="231">
        <v>104000</v>
      </c>
      <c r="G23" s="231">
        <v>8000</v>
      </c>
      <c r="H23" s="171">
        <f t="shared" si="0"/>
        <v>112000</v>
      </c>
    </row>
    <row r="24" spans="1:10" s="8" customFormat="1" ht="25.15" customHeight="1" x14ac:dyDescent="0.25">
      <c r="A24" s="23">
        <v>15</v>
      </c>
      <c r="B24" s="230" t="s">
        <v>179</v>
      </c>
      <c r="C24" s="152">
        <v>1</v>
      </c>
      <c r="D24" s="152"/>
      <c r="E24" s="152"/>
      <c r="F24" s="231">
        <v>104000</v>
      </c>
      <c r="G24" s="231">
        <v>8000</v>
      </c>
      <c r="H24" s="171">
        <f t="shared" si="0"/>
        <v>112000</v>
      </c>
    </row>
    <row r="25" spans="1:10" s="8" customFormat="1" ht="25.15" customHeight="1" x14ac:dyDescent="0.25">
      <c r="A25" s="23">
        <v>16</v>
      </c>
      <c r="B25" s="230" t="s">
        <v>237</v>
      </c>
      <c r="C25" s="152"/>
      <c r="D25" s="152"/>
      <c r="E25" s="152"/>
      <c r="F25" s="231"/>
      <c r="G25" s="231"/>
      <c r="H25" s="171">
        <v>3000</v>
      </c>
    </row>
    <row r="26" spans="1:10" s="8" customFormat="1" ht="26.25" customHeight="1" thickBot="1" x14ac:dyDescent="0.3">
      <c r="A26" s="153"/>
      <c r="B26" s="154" t="s">
        <v>85</v>
      </c>
      <c r="C26" s="155">
        <f>SUM(C9:C24)</f>
        <v>15</v>
      </c>
      <c r="D26" s="156"/>
      <c r="E26" s="156"/>
      <c r="F26" s="157">
        <f>SUM(F9:F24)</f>
        <v>1574900</v>
      </c>
      <c r="G26" s="157">
        <f>SUM(G9:G24)</f>
        <v>112000</v>
      </c>
      <c r="H26" s="157">
        <f>SUM(H9:H25)</f>
        <v>1689900</v>
      </c>
    </row>
    <row r="27" spans="1:10" s="8" customFormat="1" ht="17.25" customHeight="1" thickBot="1" x14ac:dyDescent="0.3">
      <c r="A27" s="111"/>
      <c r="B27" s="213" t="s">
        <v>49</v>
      </c>
      <c r="C27" s="214"/>
      <c r="D27" s="215">
        <v>613.5</v>
      </c>
      <c r="E27" s="215">
        <v>4769</v>
      </c>
      <c r="F27" s="220">
        <v>2759200</v>
      </c>
      <c r="G27" s="216">
        <v>166675</v>
      </c>
      <c r="H27" s="221">
        <f>F27+G27</f>
        <v>2925875</v>
      </c>
      <c r="I27" s="257"/>
      <c r="J27" s="257"/>
    </row>
    <row r="28" spans="1:10" s="8" customFormat="1" ht="20.25" customHeight="1" thickBot="1" x14ac:dyDescent="0.3">
      <c r="A28" s="111"/>
      <c r="B28" s="109" t="s">
        <v>86</v>
      </c>
      <c r="C28" s="108"/>
      <c r="D28" s="108"/>
      <c r="E28" s="108"/>
      <c r="F28" s="222">
        <f>F27+F26</f>
        <v>4334100</v>
      </c>
      <c r="G28" s="117">
        <f>G27+G26</f>
        <v>278675</v>
      </c>
      <c r="H28" s="223">
        <f>H27+H26</f>
        <v>4615775</v>
      </c>
    </row>
    <row r="29" spans="1:10" s="13" customFormat="1" ht="24" customHeight="1" x14ac:dyDescent="0.25">
      <c r="A29" s="282" t="s">
        <v>185</v>
      </c>
      <c r="B29" s="282"/>
      <c r="C29" s="282"/>
      <c r="D29" s="282"/>
      <c r="E29" s="282"/>
      <c r="F29" s="282"/>
      <c r="G29" s="282"/>
      <c r="H29" s="79"/>
    </row>
    <row r="30" spans="1:10" s="14" customFormat="1" x14ac:dyDescent="0.25">
      <c r="A30" s="72"/>
      <c r="B30" s="72" t="s">
        <v>93</v>
      </c>
    </row>
    <row r="31" spans="1:10" s="13" customFormat="1" ht="21" customHeight="1" x14ac:dyDescent="0.25">
      <c r="A31" s="79" t="s">
        <v>23</v>
      </c>
      <c r="B31" s="79"/>
      <c r="C31" s="79"/>
      <c r="D31" s="79"/>
      <c r="E31" s="79"/>
      <c r="F31" s="79"/>
      <c r="G31" s="79"/>
      <c r="H31" s="79"/>
    </row>
    <row r="32" spans="1:10" s="13" customFormat="1" ht="17.25" customHeight="1" x14ac:dyDescent="0.25">
      <c r="A32" s="60"/>
      <c r="B32" s="72" t="s">
        <v>94</v>
      </c>
    </row>
    <row r="33" spans="1:8" customFormat="1" x14ac:dyDescent="0.25">
      <c r="A33" s="16"/>
      <c r="B33" s="16"/>
      <c r="C33" s="16"/>
      <c r="D33" s="16"/>
      <c r="E33" s="16"/>
      <c r="F33" s="16"/>
      <c r="G33" s="16"/>
    </row>
    <row r="34" spans="1:8" ht="15.75" customHeight="1" x14ac:dyDescent="0.25">
      <c r="H34" s="25"/>
    </row>
    <row r="35" spans="1:8" ht="15.75" customHeight="1" x14ac:dyDescent="0.25">
      <c r="H35" s="25"/>
    </row>
    <row r="36" spans="1:8" ht="15.75" customHeight="1" x14ac:dyDescent="0.25">
      <c r="H36" s="25"/>
    </row>
    <row r="37" spans="1:8" ht="15.75" customHeight="1" x14ac:dyDescent="0.25">
      <c r="H37" s="1"/>
    </row>
    <row r="38" spans="1:8" ht="15.75" customHeight="1" x14ac:dyDescent="0.25">
      <c r="H38" s="59"/>
    </row>
    <row r="39" spans="1:8" ht="15.75" customHeight="1" x14ac:dyDescent="0.25">
      <c r="H39" s="14"/>
    </row>
  </sheetData>
  <mergeCells count="6">
    <mergeCell ref="A29:G29"/>
    <mergeCell ref="F1:H1"/>
    <mergeCell ref="F2:H2"/>
    <mergeCell ref="F3:H3"/>
    <mergeCell ref="A4:G4"/>
    <mergeCell ref="A5:G5"/>
  </mergeCells>
  <pageMargins left="0.35416666666666669" right="0.22916666666666666" top="0.10770833333333334" bottom="0.21" header="0.2" footer="0.21"/>
  <pageSetup paperSize="9" scale="83" orientation="portrait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42"/>
  <sheetViews>
    <sheetView topLeftCell="A13" zoomScaleNormal="100" workbookViewId="0">
      <selection activeCell="A27" sqref="A27"/>
    </sheetView>
  </sheetViews>
  <sheetFormatPr defaultRowHeight="15.75" x14ac:dyDescent="0.25"/>
  <cols>
    <col min="1" max="1" width="10.28515625" style="7" customWidth="1"/>
    <col min="2" max="2" width="27.7109375" style="7" customWidth="1"/>
    <col min="3" max="3" width="14.7109375" style="7" customWidth="1"/>
    <col min="4" max="4" width="10.28515625" style="7" customWidth="1"/>
    <col min="5" max="5" width="17.85546875" style="7" customWidth="1"/>
    <col min="6" max="6" width="11.42578125" style="7" customWidth="1"/>
    <col min="7" max="7" width="10" style="7" customWidth="1"/>
    <col min="8" max="8" width="12.7109375" style="7" customWidth="1"/>
    <col min="9" max="9" width="9.140625" style="7"/>
    <col min="10" max="10" width="12.7109375" style="7" bestFit="1" customWidth="1"/>
    <col min="11" max="11" width="9.5703125" style="7" bestFit="1" customWidth="1"/>
    <col min="12" max="256" width="9.140625" style="7"/>
    <col min="257" max="257" width="9.28515625" style="7" customWidth="1"/>
    <col min="258" max="258" width="36.7109375" style="7" customWidth="1"/>
    <col min="259" max="259" width="38.28515625" style="7" customWidth="1"/>
    <col min="260" max="260" width="14.42578125" style="7" customWidth="1"/>
    <col min="261" max="261" width="21.5703125" style="7" customWidth="1"/>
    <col min="262" max="262" width="17.7109375" style="7" customWidth="1"/>
    <col min="263" max="263" width="15.42578125" style="7" customWidth="1"/>
    <col min="264" max="264" width="10.85546875" style="7" customWidth="1"/>
    <col min="265" max="512" width="9.140625" style="7"/>
    <col min="513" max="513" width="9.28515625" style="7" customWidth="1"/>
    <col min="514" max="514" width="36.7109375" style="7" customWidth="1"/>
    <col min="515" max="515" width="38.28515625" style="7" customWidth="1"/>
    <col min="516" max="516" width="14.42578125" style="7" customWidth="1"/>
    <col min="517" max="517" width="21.5703125" style="7" customWidth="1"/>
    <col min="518" max="518" width="17.7109375" style="7" customWidth="1"/>
    <col min="519" max="519" width="15.42578125" style="7" customWidth="1"/>
    <col min="520" max="520" width="10.85546875" style="7" customWidth="1"/>
    <col min="521" max="768" width="9.140625" style="7"/>
    <col min="769" max="769" width="9.28515625" style="7" customWidth="1"/>
    <col min="770" max="770" width="36.7109375" style="7" customWidth="1"/>
    <col min="771" max="771" width="38.28515625" style="7" customWidth="1"/>
    <col min="772" max="772" width="14.42578125" style="7" customWidth="1"/>
    <col min="773" max="773" width="21.5703125" style="7" customWidth="1"/>
    <col min="774" max="774" width="17.7109375" style="7" customWidth="1"/>
    <col min="775" max="775" width="15.42578125" style="7" customWidth="1"/>
    <col min="776" max="776" width="10.85546875" style="7" customWidth="1"/>
    <col min="777" max="1024" width="9.140625" style="7"/>
    <col min="1025" max="1025" width="9.28515625" style="7" customWidth="1"/>
    <col min="1026" max="1026" width="36.7109375" style="7" customWidth="1"/>
    <col min="1027" max="1027" width="38.28515625" style="7" customWidth="1"/>
    <col min="1028" max="1028" width="14.42578125" style="7" customWidth="1"/>
    <col min="1029" max="1029" width="21.5703125" style="7" customWidth="1"/>
    <col min="1030" max="1030" width="17.7109375" style="7" customWidth="1"/>
    <col min="1031" max="1031" width="15.42578125" style="7" customWidth="1"/>
    <col min="1032" max="1032" width="10.85546875" style="7" customWidth="1"/>
    <col min="1033" max="1280" width="9.140625" style="7"/>
    <col min="1281" max="1281" width="9.28515625" style="7" customWidth="1"/>
    <col min="1282" max="1282" width="36.7109375" style="7" customWidth="1"/>
    <col min="1283" max="1283" width="38.28515625" style="7" customWidth="1"/>
    <col min="1284" max="1284" width="14.42578125" style="7" customWidth="1"/>
    <col min="1285" max="1285" width="21.5703125" style="7" customWidth="1"/>
    <col min="1286" max="1286" width="17.7109375" style="7" customWidth="1"/>
    <col min="1287" max="1287" width="15.42578125" style="7" customWidth="1"/>
    <col min="1288" max="1288" width="10.85546875" style="7" customWidth="1"/>
    <col min="1289" max="1536" width="9.140625" style="7"/>
    <col min="1537" max="1537" width="9.28515625" style="7" customWidth="1"/>
    <col min="1538" max="1538" width="36.7109375" style="7" customWidth="1"/>
    <col min="1539" max="1539" width="38.28515625" style="7" customWidth="1"/>
    <col min="1540" max="1540" width="14.42578125" style="7" customWidth="1"/>
    <col min="1541" max="1541" width="21.5703125" style="7" customWidth="1"/>
    <col min="1542" max="1542" width="17.7109375" style="7" customWidth="1"/>
    <col min="1543" max="1543" width="15.42578125" style="7" customWidth="1"/>
    <col min="1544" max="1544" width="10.85546875" style="7" customWidth="1"/>
    <col min="1545" max="1792" width="9.140625" style="7"/>
    <col min="1793" max="1793" width="9.28515625" style="7" customWidth="1"/>
    <col min="1794" max="1794" width="36.7109375" style="7" customWidth="1"/>
    <col min="1795" max="1795" width="38.28515625" style="7" customWidth="1"/>
    <col min="1796" max="1796" width="14.42578125" style="7" customWidth="1"/>
    <col min="1797" max="1797" width="21.5703125" style="7" customWidth="1"/>
    <col min="1798" max="1798" width="17.7109375" style="7" customWidth="1"/>
    <col min="1799" max="1799" width="15.42578125" style="7" customWidth="1"/>
    <col min="1800" max="1800" width="10.85546875" style="7" customWidth="1"/>
    <col min="1801" max="2048" width="9.140625" style="7"/>
    <col min="2049" max="2049" width="9.28515625" style="7" customWidth="1"/>
    <col min="2050" max="2050" width="36.7109375" style="7" customWidth="1"/>
    <col min="2051" max="2051" width="38.28515625" style="7" customWidth="1"/>
    <col min="2052" max="2052" width="14.42578125" style="7" customWidth="1"/>
    <col min="2053" max="2053" width="21.5703125" style="7" customWidth="1"/>
    <col min="2054" max="2054" width="17.7109375" style="7" customWidth="1"/>
    <col min="2055" max="2055" width="15.42578125" style="7" customWidth="1"/>
    <col min="2056" max="2056" width="10.85546875" style="7" customWidth="1"/>
    <col min="2057" max="2304" width="9.140625" style="7"/>
    <col min="2305" max="2305" width="9.28515625" style="7" customWidth="1"/>
    <col min="2306" max="2306" width="36.7109375" style="7" customWidth="1"/>
    <col min="2307" max="2307" width="38.28515625" style="7" customWidth="1"/>
    <col min="2308" max="2308" width="14.42578125" style="7" customWidth="1"/>
    <col min="2309" max="2309" width="21.5703125" style="7" customWidth="1"/>
    <col min="2310" max="2310" width="17.7109375" style="7" customWidth="1"/>
    <col min="2311" max="2311" width="15.42578125" style="7" customWidth="1"/>
    <col min="2312" max="2312" width="10.85546875" style="7" customWidth="1"/>
    <col min="2313" max="2560" width="9.140625" style="7"/>
    <col min="2561" max="2561" width="9.28515625" style="7" customWidth="1"/>
    <col min="2562" max="2562" width="36.7109375" style="7" customWidth="1"/>
    <col min="2563" max="2563" width="38.28515625" style="7" customWidth="1"/>
    <col min="2564" max="2564" width="14.42578125" style="7" customWidth="1"/>
    <col min="2565" max="2565" width="21.5703125" style="7" customWidth="1"/>
    <col min="2566" max="2566" width="17.7109375" style="7" customWidth="1"/>
    <col min="2567" max="2567" width="15.42578125" style="7" customWidth="1"/>
    <col min="2568" max="2568" width="10.85546875" style="7" customWidth="1"/>
    <col min="2569" max="2816" width="9.140625" style="7"/>
    <col min="2817" max="2817" width="9.28515625" style="7" customWidth="1"/>
    <col min="2818" max="2818" width="36.7109375" style="7" customWidth="1"/>
    <col min="2819" max="2819" width="38.28515625" style="7" customWidth="1"/>
    <col min="2820" max="2820" width="14.42578125" style="7" customWidth="1"/>
    <col min="2821" max="2821" width="21.5703125" style="7" customWidth="1"/>
    <col min="2822" max="2822" width="17.7109375" style="7" customWidth="1"/>
    <col min="2823" max="2823" width="15.42578125" style="7" customWidth="1"/>
    <col min="2824" max="2824" width="10.85546875" style="7" customWidth="1"/>
    <col min="2825" max="3072" width="9.140625" style="7"/>
    <col min="3073" max="3073" width="9.28515625" style="7" customWidth="1"/>
    <col min="3074" max="3074" width="36.7109375" style="7" customWidth="1"/>
    <col min="3075" max="3075" width="38.28515625" style="7" customWidth="1"/>
    <col min="3076" max="3076" width="14.42578125" style="7" customWidth="1"/>
    <col min="3077" max="3077" width="21.5703125" style="7" customWidth="1"/>
    <col min="3078" max="3078" width="17.7109375" style="7" customWidth="1"/>
    <col min="3079" max="3079" width="15.42578125" style="7" customWidth="1"/>
    <col min="3080" max="3080" width="10.85546875" style="7" customWidth="1"/>
    <col min="3081" max="3328" width="9.140625" style="7"/>
    <col min="3329" max="3329" width="9.28515625" style="7" customWidth="1"/>
    <col min="3330" max="3330" width="36.7109375" style="7" customWidth="1"/>
    <col min="3331" max="3331" width="38.28515625" style="7" customWidth="1"/>
    <col min="3332" max="3332" width="14.42578125" style="7" customWidth="1"/>
    <col min="3333" max="3333" width="21.5703125" style="7" customWidth="1"/>
    <col min="3334" max="3334" width="17.7109375" style="7" customWidth="1"/>
    <col min="3335" max="3335" width="15.42578125" style="7" customWidth="1"/>
    <col min="3336" max="3336" width="10.85546875" style="7" customWidth="1"/>
    <col min="3337" max="3584" width="9.140625" style="7"/>
    <col min="3585" max="3585" width="9.28515625" style="7" customWidth="1"/>
    <col min="3586" max="3586" width="36.7109375" style="7" customWidth="1"/>
    <col min="3587" max="3587" width="38.28515625" style="7" customWidth="1"/>
    <col min="3588" max="3588" width="14.42578125" style="7" customWidth="1"/>
    <col min="3589" max="3589" width="21.5703125" style="7" customWidth="1"/>
    <col min="3590" max="3590" width="17.7109375" style="7" customWidth="1"/>
    <col min="3591" max="3591" width="15.42578125" style="7" customWidth="1"/>
    <col min="3592" max="3592" width="10.85546875" style="7" customWidth="1"/>
    <col min="3593" max="3840" width="9.140625" style="7"/>
    <col min="3841" max="3841" width="9.28515625" style="7" customWidth="1"/>
    <col min="3842" max="3842" width="36.7109375" style="7" customWidth="1"/>
    <col min="3843" max="3843" width="38.28515625" style="7" customWidth="1"/>
    <col min="3844" max="3844" width="14.42578125" style="7" customWidth="1"/>
    <col min="3845" max="3845" width="21.5703125" style="7" customWidth="1"/>
    <col min="3846" max="3846" width="17.7109375" style="7" customWidth="1"/>
    <col min="3847" max="3847" width="15.42578125" style="7" customWidth="1"/>
    <col min="3848" max="3848" width="10.85546875" style="7" customWidth="1"/>
    <col min="3849" max="4096" width="9.140625" style="7"/>
    <col min="4097" max="4097" width="9.28515625" style="7" customWidth="1"/>
    <col min="4098" max="4098" width="36.7109375" style="7" customWidth="1"/>
    <col min="4099" max="4099" width="38.28515625" style="7" customWidth="1"/>
    <col min="4100" max="4100" width="14.42578125" style="7" customWidth="1"/>
    <col min="4101" max="4101" width="21.5703125" style="7" customWidth="1"/>
    <col min="4102" max="4102" width="17.7109375" style="7" customWidth="1"/>
    <col min="4103" max="4103" width="15.42578125" style="7" customWidth="1"/>
    <col min="4104" max="4104" width="10.85546875" style="7" customWidth="1"/>
    <col min="4105" max="4352" width="9.140625" style="7"/>
    <col min="4353" max="4353" width="9.28515625" style="7" customWidth="1"/>
    <col min="4354" max="4354" width="36.7109375" style="7" customWidth="1"/>
    <col min="4355" max="4355" width="38.28515625" style="7" customWidth="1"/>
    <col min="4356" max="4356" width="14.42578125" style="7" customWidth="1"/>
    <col min="4357" max="4357" width="21.5703125" style="7" customWidth="1"/>
    <col min="4358" max="4358" width="17.7109375" style="7" customWidth="1"/>
    <col min="4359" max="4359" width="15.42578125" style="7" customWidth="1"/>
    <col min="4360" max="4360" width="10.85546875" style="7" customWidth="1"/>
    <col min="4361" max="4608" width="9.140625" style="7"/>
    <col min="4609" max="4609" width="9.28515625" style="7" customWidth="1"/>
    <col min="4610" max="4610" width="36.7109375" style="7" customWidth="1"/>
    <col min="4611" max="4611" width="38.28515625" style="7" customWidth="1"/>
    <col min="4612" max="4612" width="14.42578125" style="7" customWidth="1"/>
    <col min="4613" max="4613" width="21.5703125" style="7" customWidth="1"/>
    <col min="4614" max="4614" width="17.7109375" style="7" customWidth="1"/>
    <col min="4615" max="4615" width="15.42578125" style="7" customWidth="1"/>
    <col min="4616" max="4616" width="10.85546875" style="7" customWidth="1"/>
    <col min="4617" max="4864" width="9.140625" style="7"/>
    <col min="4865" max="4865" width="9.28515625" style="7" customWidth="1"/>
    <col min="4866" max="4866" width="36.7109375" style="7" customWidth="1"/>
    <col min="4867" max="4867" width="38.28515625" style="7" customWidth="1"/>
    <col min="4868" max="4868" width="14.42578125" style="7" customWidth="1"/>
    <col min="4869" max="4869" width="21.5703125" style="7" customWidth="1"/>
    <col min="4870" max="4870" width="17.7109375" style="7" customWidth="1"/>
    <col min="4871" max="4871" width="15.42578125" style="7" customWidth="1"/>
    <col min="4872" max="4872" width="10.85546875" style="7" customWidth="1"/>
    <col min="4873" max="5120" width="9.140625" style="7"/>
    <col min="5121" max="5121" width="9.28515625" style="7" customWidth="1"/>
    <col min="5122" max="5122" width="36.7109375" style="7" customWidth="1"/>
    <col min="5123" max="5123" width="38.28515625" style="7" customWidth="1"/>
    <col min="5124" max="5124" width="14.42578125" style="7" customWidth="1"/>
    <col min="5125" max="5125" width="21.5703125" style="7" customWidth="1"/>
    <col min="5126" max="5126" width="17.7109375" style="7" customWidth="1"/>
    <col min="5127" max="5127" width="15.42578125" style="7" customWidth="1"/>
    <col min="5128" max="5128" width="10.85546875" style="7" customWidth="1"/>
    <col min="5129" max="5376" width="9.140625" style="7"/>
    <col min="5377" max="5377" width="9.28515625" style="7" customWidth="1"/>
    <col min="5378" max="5378" width="36.7109375" style="7" customWidth="1"/>
    <col min="5379" max="5379" width="38.28515625" style="7" customWidth="1"/>
    <col min="5380" max="5380" width="14.42578125" style="7" customWidth="1"/>
    <col min="5381" max="5381" width="21.5703125" style="7" customWidth="1"/>
    <col min="5382" max="5382" width="17.7109375" style="7" customWidth="1"/>
    <col min="5383" max="5383" width="15.42578125" style="7" customWidth="1"/>
    <col min="5384" max="5384" width="10.85546875" style="7" customWidth="1"/>
    <col min="5385" max="5632" width="9.140625" style="7"/>
    <col min="5633" max="5633" width="9.28515625" style="7" customWidth="1"/>
    <col min="5634" max="5634" width="36.7109375" style="7" customWidth="1"/>
    <col min="5635" max="5635" width="38.28515625" style="7" customWidth="1"/>
    <col min="5636" max="5636" width="14.42578125" style="7" customWidth="1"/>
    <col min="5637" max="5637" width="21.5703125" style="7" customWidth="1"/>
    <col min="5638" max="5638" width="17.7109375" style="7" customWidth="1"/>
    <col min="5639" max="5639" width="15.42578125" style="7" customWidth="1"/>
    <col min="5640" max="5640" width="10.85546875" style="7" customWidth="1"/>
    <col min="5641" max="5888" width="9.140625" style="7"/>
    <col min="5889" max="5889" width="9.28515625" style="7" customWidth="1"/>
    <col min="5890" max="5890" width="36.7109375" style="7" customWidth="1"/>
    <col min="5891" max="5891" width="38.28515625" style="7" customWidth="1"/>
    <col min="5892" max="5892" width="14.42578125" style="7" customWidth="1"/>
    <col min="5893" max="5893" width="21.5703125" style="7" customWidth="1"/>
    <col min="5894" max="5894" width="17.7109375" style="7" customWidth="1"/>
    <col min="5895" max="5895" width="15.42578125" style="7" customWidth="1"/>
    <col min="5896" max="5896" width="10.85546875" style="7" customWidth="1"/>
    <col min="5897" max="6144" width="9.140625" style="7"/>
    <col min="6145" max="6145" width="9.28515625" style="7" customWidth="1"/>
    <col min="6146" max="6146" width="36.7109375" style="7" customWidth="1"/>
    <col min="6147" max="6147" width="38.28515625" style="7" customWidth="1"/>
    <col min="6148" max="6148" width="14.42578125" style="7" customWidth="1"/>
    <col min="6149" max="6149" width="21.5703125" style="7" customWidth="1"/>
    <col min="6150" max="6150" width="17.7109375" style="7" customWidth="1"/>
    <col min="6151" max="6151" width="15.42578125" style="7" customWidth="1"/>
    <col min="6152" max="6152" width="10.85546875" style="7" customWidth="1"/>
    <col min="6153" max="6400" width="9.140625" style="7"/>
    <col min="6401" max="6401" width="9.28515625" style="7" customWidth="1"/>
    <col min="6402" max="6402" width="36.7109375" style="7" customWidth="1"/>
    <col min="6403" max="6403" width="38.28515625" style="7" customWidth="1"/>
    <col min="6404" max="6404" width="14.42578125" style="7" customWidth="1"/>
    <col min="6405" max="6405" width="21.5703125" style="7" customWidth="1"/>
    <col min="6406" max="6406" width="17.7109375" style="7" customWidth="1"/>
    <col min="6407" max="6407" width="15.42578125" style="7" customWidth="1"/>
    <col min="6408" max="6408" width="10.85546875" style="7" customWidth="1"/>
    <col min="6409" max="6656" width="9.140625" style="7"/>
    <col min="6657" max="6657" width="9.28515625" style="7" customWidth="1"/>
    <col min="6658" max="6658" width="36.7109375" style="7" customWidth="1"/>
    <col min="6659" max="6659" width="38.28515625" style="7" customWidth="1"/>
    <col min="6660" max="6660" width="14.42578125" style="7" customWidth="1"/>
    <col min="6661" max="6661" width="21.5703125" style="7" customWidth="1"/>
    <col min="6662" max="6662" width="17.7109375" style="7" customWidth="1"/>
    <col min="6663" max="6663" width="15.42578125" style="7" customWidth="1"/>
    <col min="6664" max="6664" width="10.85546875" style="7" customWidth="1"/>
    <col min="6665" max="6912" width="9.140625" style="7"/>
    <col min="6913" max="6913" width="9.28515625" style="7" customWidth="1"/>
    <col min="6914" max="6914" width="36.7109375" style="7" customWidth="1"/>
    <col min="6915" max="6915" width="38.28515625" style="7" customWidth="1"/>
    <col min="6916" max="6916" width="14.42578125" style="7" customWidth="1"/>
    <col min="6917" max="6917" width="21.5703125" style="7" customWidth="1"/>
    <col min="6918" max="6918" width="17.7109375" style="7" customWidth="1"/>
    <col min="6919" max="6919" width="15.42578125" style="7" customWidth="1"/>
    <col min="6920" max="6920" width="10.85546875" style="7" customWidth="1"/>
    <col min="6921" max="7168" width="9.140625" style="7"/>
    <col min="7169" max="7169" width="9.28515625" style="7" customWidth="1"/>
    <col min="7170" max="7170" width="36.7109375" style="7" customWidth="1"/>
    <col min="7171" max="7171" width="38.28515625" style="7" customWidth="1"/>
    <col min="7172" max="7172" width="14.42578125" style="7" customWidth="1"/>
    <col min="7173" max="7173" width="21.5703125" style="7" customWidth="1"/>
    <col min="7174" max="7174" width="17.7109375" style="7" customWidth="1"/>
    <col min="7175" max="7175" width="15.42578125" style="7" customWidth="1"/>
    <col min="7176" max="7176" width="10.85546875" style="7" customWidth="1"/>
    <col min="7177" max="7424" width="9.140625" style="7"/>
    <col min="7425" max="7425" width="9.28515625" style="7" customWidth="1"/>
    <col min="7426" max="7426" width="36.7109375" style="7" customWidth="1"/>
    <col min="7427" max="7427" width="38.28515625" style="7" customWidth="1"/>
    <col min="7428" max="7428" width="14.42578125" style="7" customWidth="1"/>
    <col min="7429" max="7429" width="21.5703125" style="7" customWidth="1"/>
    <col min="7430" max="7430" width="17.7109375" style="7" customWidth="1"/>
    <col min="7431" max="7431" width="15.42578125" style="7" customWidth="1"/>
    <col min="7432" max="7432" width="10.85546875" style="7" customWidth="1"/>
    <col min="7433" max="7680" width="9.140625" style="7"/>
    <col min="7681" max="7681" width="9.28515625" style="7" customWidth="1"/>
    <col min="7682" max="7682" width="36.7109375" style="7" customWidth="1"/>
    <col min="7683" max="7683" width="38.28515625" style="7" customWidth="1"/>
    <col min="7684" max="7684" width="14.42578125" style="7" customWidth="1"/>
    <col min="7685" max="7685" width="21.5703125" style="7" customWidth="1"/>
    <col min="7686" max="7686" width="17.7109375" style="7" customWidth="1"/>
    <col min="7687" max="7687" width="15.42578125" style="7" customWidth="1"/>
    <col min="7688" max="7688" width="10.85546875" style="7" customWidth="1"/>
    <col min="7689" max="7936" width="9.140625" style="7"/>
    <col min="7937" max="7937" width="9.28515625" style="7" customWidth="1"/>
    <col min="7938" max="7938" width="36.7109375" style="7" customWidth="1"/>
    <col min="7939" max="7939" width="38.28515625" style="7" customWidth="1"/>
    <col min="7940" max="7940" width="14.42578125" style="7" customWidth="1"/>
    <col min="7941" max="7941" width="21.5703125" style="7" customWidth="1"/>
    <col min="7942" max="7942" width="17.7109375" style="7" customWidth="1"/>
    <col min="7943" max="7943" width="15.42578125" style="7" customWidth="1"/>
    <col min="7944" max="7944" width="10.85546875" style="7" customWidth="1"/>
    <col min="7945" max="8192" width="9.140625" style="7"/>
    <col min="8193" max="8193" width="9.28515625" style="7" customWidth="1"/>
    <col min="8194" max="8194" width="36.7109375" style="7" customWidth="1"/>
    <col min="8195" max="8195" width="38.28515625" style="7" customWidth="1"/>
    <col min="8196" max="8196" width="14.42578125" style="7" customWidth="1"/>
    <col min="8197" max="8197" width="21.5703125" style="7" customWidth="1"/>
    <col min="8198" max="8198" width="17.7109375" style="7" customWidth="1"/>
    <col min="8199" max="8199" width="15.42578125" style="7" customWidth="1"/>
    <col min="8200" max="8200" width="10.85546875" style="7" customWidth="1"/>
    <col min="8201" max="8448" width="9.140625" style="7"/>
    <col min="8449" max="8449" width="9.28515625" style="7" customWidth="1"/>
    <col min="8450" max="8450" width="36.7109375" style="7" customWidth="1"/>
    <col min="8451" max="8451" width="38.28515625" style="7" customWidth="1"/>
    <col min="8452" max="8452" width="14.42578125" style="7" customWidth="1"/>
    <col min="8453" max="8453" width="21.5703125" style="7" customWidth="1"/>
    <col min="8454" max="8454" width="17.7109375" style="7" customWidth="1"/>
    <col min="8455" max="8455" width="15.42578125" style="7" customWidth="1"/>
    <col min="8456" max="8456" width="10.85546875" style="7" customWidth="1"/>
    <col min="8457" max="8704" width="9.140625" style="7"/>
    <col min="8705" max="8705" width="9.28515625" style="7" customWidth="1"/>
    <col min="8706" max="8706" width="36.7109375" style="7" customWidth="1"/>
    <col min="8707" max="8707" width="38.28515625" style="7" customWidth="1"/>
    <col min="8708" max="8708" width="14.42578125" style="7" customWidth="1"/>
    <col min="8709" max="8709" width="21.5703125" style="7" customWidth="1"/>
    <col min="8710" max="8710" width="17.7109375" style="7" customWidth="1"/>
    <col min="8711" max="8711" width="15.42578125" style="7" customWidth="1"/>
    <col min="8712" max="8712" width="10.85546875" style="7" customWidth="1"/>
    <col min="8713" max="8960" width="9.140625" style="7"/>
    <col min="8961" max="8961" width="9.28515625" style="7" customWidth="1"/>
    <col min="8962" max="8962" width="36.7109375" style="7" customWidth="1"/>
    <col min="8963" max="8963" width="38.28515625" style="7" customWidth="1"/>
    <col min="8964" max="8964" width="14.42578125" style="7" customWidth="1"/>
    <col min="8965" max="8965" width="21.5703125" style="7" customWidth="1"/>
    <col min="8966" max="8966" width="17.7109375" style="7" customWidth="1"/>
    <col min="8967" max="8967" width="15.42578125" style="7" customWidth="1"/>
    <col min="8968" max="8968" width="10.85546875" style="7" customWidth="1"/>
    <col min="8969" max="9216" width="9.140625" style="7"/>
    <col min="9217" max="9217" width="9.28515625" style="7" customWidth="1"/>
    <col min="9218" max="9218" width="36.7109375" style="7" customWidth="1"/>
    <col min="9219" max="9219" width="38.28515625" style="7" customWidth="1"/>
    <col min="9220" max="9220" width="14.42578125" style="7" customWidth="1"/>
    <col min="9221" max="9221" width="21.5703125" style="7" customWidth="1"/>
    <col min="9222" max="9222" width="17.7109375" style="7" customWidth="1"/>
    <col min="9223" max="9223" width="15.42578125" style="7" customWidth="1"/>
    <col min="9224" max="9224" width="10.85546875" style="7" customWidth="1"/>
    <col min="9225" max="9472" width="9.140625" style="7"/>
    <col min="9473" max="9473" width="9.28515625" style="7" customWidth="1"/>
    <col min="9474" max="9474" width="36.7109375" style="7" customWidth="1"/>
    <col min="9475" max="9475" width="38.28515625" style="7" customWidth="1"/>
    <col min="9476" max="9476" width="14.42578125" style="7" customWidth="1"/>
    <col min="9477" max="9477" width="21.5703125" style="7" customWidth="1"/>
    <col min="9478" max="9478" width="17.7109375" style="7" customWidth="1"/>
    <col min="9479" max="9479" width="15.42578125" style="7" customWidth="1"/>
    <col min="9480" max="9480" width="10.85546875" style="7" customWidth="1"/>
    <col min="9481" max="9728" width="9.140625" style="7"/>
    <col min="9729" max="9729" width="9.28515625" style="7" customWidth="1"/>
    <col min="9730" max="9730" width="36.7109375" style="7" customWidth="1"/>
    <col min="9731" max="9731" width="38.28515625" style="7" customWidth="1"/>
    <col min="9732" max="9732" width="14.42578125" style="7" customWidth="1"/>
    <col min="9733" max="9733" width="21.5703125" style="7" customWidth="1"/>
    <col min="9734" max="9734" width="17.7109375" style="7" customWidth="1"/>
    <col min="9735" max="9735" width="15.42578125" style="7" customWidth="1"/>
    <col min="9736" max="9736" width="10.85546875" style="7" customWidth="1"/>
    <col min="9737" max="9984" width="9.140625" style="7"/>
    <col min="9985" max="9985" width="9.28515625" style="7" customWidth="1"/>
    <col min="9986" max="9986" width="36.7109375" style="7" customWidth="1"/>
    <col min="9987" max="9987" width="38.28515625" style="7" customWidth="1"/>
    <col min="9988" max="9988" width="14.42578125" style="7" customWidth="1"/>
    <col min="9989" max="9989" width="21.5703125" style="7" customWidth="1"/>
    <col min="9990" max="9990" width="17.7109375" style="7" customWidth="1"/>
    <col min="9991" max="9991" width="15.42578125" style="7" customWidth="1"/>
    <col min="9992" max="9992" width="10.85546875" style="7" customWidth="1"/>
    <col min="9993" max="10240" width="9.140625" style="7"/>
    <col min="10241" max="10241" width="9.28515625" style="7" customWidth="1"/>
    <col min="10242" max="10242" width="36.7109375" style="7" customWidth="1"/>
    <col min="10243" max="10243" width="38.28515625" style="7" customWidth="1"/>
    <col min="10244" max="10244" width="14.42578125" style="7" customWidth="1"/>
    <col min="10245" max="10245" width="21.5703125" style="7" customWidth="1"/>
    <col min="10246" max="10246" width="17.7109375" style="7" customWidth="1"/>
    <col min="10247" max="10247" width="15.42578125" style="7" customWidth="1"/>
    <col min="10248" max="10248" width="10.85546875" style="7" customWidth="1"/>
    <col min="10249" max="10496" width="9.140625" style="7"/>
    <col min="10497" max="10497" width="9.28515625" style="7" customWidth="1"/>
    <col min="10498" max="10498" width="36.7109375" style="7" customWidth="1"/>
    <col min="10499" max="10499" width="38.28515625" style="7" customWidth="1"/>
    <col min="10500" max="10500" width="14.42578125" style="7" customWidth="1"/>
    <col min="10501" max="10501" width="21.5703125" style="7" customWidth="1"/>
    <col min="10502" max="10502" width="17.7109375" style="7" customWidth="1"/>
    <col min="10503" max="10503" width="15.42578125" style="7" customWidth="1"/>
    <col min="10504" max="10504" width="10.85546875" style="7" customWidth="1"/>
    <col min="10505" max="10752" width="9.140625" style="7"/>
    <col min="10753" max="10753" width="9.28515625" style="7" customWidth="1"/>
    <col min="10754" max="10754" width="36.7109375" style="7" customWidth="1"/>
    <col min="10755" max="10755" width="38.28515625" style="7" customWidth="1"/>
    <col min="10756" max="10756" width="14.42578125" style="7" customWidth="1"/>
    <col min="10757" max="10757" width="21.5703125" style="7" customWidth="1"/>
    <col min="10758" max="10758" width="17.7109375" style="7" customWidth="1"/>
    <col min="10759" max="10759" width="15.42578125" style="7" customWidth="1"/>
    <col min="10760" max="10760" width="10.85546875" style="7" customWidth="1"/>
    <col min="10761" max="11008" width="9.140625" style="7"/>
    <col min="11009" max="11009" width="9.28515625" style="7" customWidth="1"/>
    <col min="11010" max="11010" width="36.7109375" style="7" customWidth="1"/>
    <col min="11011" max="11011" width="38.28515625" style="7" customWidth="1"/>
    <col min="11012" max="11012" width="14.42578125" style="7" customWidth="1"/>
    <col min="11013" max="11013" width="21.5703125" style="7" customWidth="1"/>
    <col min="11014" max="11014" width="17.7109375" style="7" customWidth="1"/>
    <col min="11015" max="11015" width="15.42578125" style="7" customWidth="1"/>
    <col min="11016" max="11016" width="10.85546875" style="7" customWidth="1"/>
    <col min="11017" max="11264" width="9.140625" style="7"/>
    <col min="11265" max="11265" width="9.28515625" style="7" customWidth="1"/>
    <col min="11266" max="11266" width="36.7109375" style="7" customWidth="1"/>
    <col min="11267" max="11267" width="38.28515625" style="7" customWidth="1"/>
    <col min="11268" max="11268" width="14.42578125" style="7" customWidth="1"/>
    <col min="11269" max="11269" width="21.5703125" style="7" customWidth="1"/>
    <col min="11270" max="11270" width="17.7109375" style="7" customWidth="1"/>
    <col min="11271" max="11271" width="15.42578125" style="7" customWidth="1"/>
    <col min="11272" max="11272" width="10.85546875" style="7" customWidth="1"/>
    <col min="11273" max="11520" width="9.140625" style="7"/>
    <col min="11521" max="11521" width="9.28515625" style="7" customWidth="1"/>
    <col min="11522" max="11522" width="36.7109375" style="7" customWidth="1"/>
    <col min="11523" max="11523" width="38.28515625" style="7" customWidth="1"/>
    <col min="11524" max="11524" width="14.42578125" style="7" customWidth="1"/>
    <col min="11525" max="11525" width="21.5703125" style="7" customWidth="1"/>
    <col min="11526" max="11526" width="17.7109375" style="7" customWidth="1"/>
    <col min="11527" max="11527" width="15.42578125" style="7" customWidth="1"/>
    <col min="11528" max="11528" width="10.85546875" style="7" customWidth="1"/>
    <col min="11529" max="11776" width="9.140625" style="7"/>
    <col min="11777" max="11777" width="9.28515625" style="7" customWidth="1"/>
    <col min="11778" max="11778" width="36.7109375" style="7" customWidth="1"/>
    <col min="11779" max="11779" width="38.28515625" style="7" customWidth="1"/>
    <col min="11780" max="11780" width="14.42578125" style="7" customWidth="1"/>
    <col min="11781" max="11781" width="21.5703125" style="7" customWidth="1"/>
    <col min="11782" max="11782" width="17.7109375" style="7" customWidth="1"/>
    <col min="11783" max="11783" width="15.42578125" style="7" customWidth="1"/>
    <col min="11784" max="11784" width="10.85546875" style="7" customWidth="1"/>
    <col min="11785" max="12032" width="9.140625" style="7"/>
    <col min="12033" max="12033" width="9.28515625" style="7" customWidth="1"/>
    <col min="12034" max="12034" width="36.7109375" style="7" customWidth="1"/>
    <col min="12035" max="12035" width="38.28515625" style="7" customWidth="1"/>
    <col min="12036" max="12036" width="14.42578125" style="7" customWidth="1"/>
    <col min="12037" max="12037" width="21.5703125" style="7" customWidth="1"/>
    <col min="12038" max="12038" width="17.7109375" style="7" customWidth="1"/>
    <col min="12039" max="12039" width="15.42578125" style="7" customWidth="1"/>
    <col min="12040" max="12040" width="10.85546875" style="7" customWidth="1"/>
    <col min="12041" max="12288" width="9.140625" style="7"/>
    <col min="12289" max="12289" width="9.28515625" style="7" customWidth="1"/>
    <col min="12290" max="12290" width="36.7109375" style="7" customWidth="1"/>
    <col min="12291" max="12291" width="38.28515625" style="7" customWidth="1"/>
    <col min="12292" max="12292" width="14.42578125" style="7" customWidth="1"/>
    <col min="12293" max="12293" width="21.5703125" style="7" customWidth="1"/>
    <col min="12294" max="12294" width="17.7109375" style="7" customWidth="1"/>
    <col min="12295" max="12295" width="15.42578125" style="7" customWidth="1"/>
    <col min="12296" max="12296" width="10.85546875" style="7" customWidth="1"/>
    <col min="12297" max="12544" width="9.140625" style="7"/>
    <col min="12545" max="12545" width="9.28515625" style="7" customWidth="1"/>
    <col min="12546" max="12546" width="36.7109375" style="7" customWidth="1"/>
    <col min="12547" max="12547" width="38.28515625" style="7" customWidth="1"/>
    <col min="12548" max="12548" width="14.42578125" style="7" customWidth="1"/>
    <col min="12549" max="12549" width="21.5703125" style="7" customWidth="1"/>
    <col min="12550" max="12550" width="17.7109375" style="7" customWidth="1"/>
    <col min="12551" max="12551" width="15.42578125" style="7" customWidth="1"/>
    <col min="12552" max="12552" width="10.85546875" style="7" customWidth="1"/>
    <col min="12553" max="12800" width="9.140625" style="7"/>
    <col min="12801" max="12801" width="9.28515625" style="7" customWidth="1"/>
    <col min="12802" max="12802" width="36.7109375" style="7" customWidth="1"/>
    <col min="12803" max="12803" width="38.28515625" style="7" customWidth="1"/>
    <col min="12804" max="12804" width="14.42578125" style="7" customWidth="1"/>
    <col min="12805" max="12805" width="21.5703125" style="7" customWidth="1"/>
    <col min="12806" max="12806" width="17.7109375" style="7" customWidth="1"/>
    <col min="12807" max="12807" width="15.42578125" style="7" customWidth="1"/>
    <col min="12808" max="12808" width="10.85546875" style="7" customWidth="1"/>
    <col min="12809" max="13056" width="9.140625" style="7"/>
    <col min="13057" max="13057" width="9.28515625" style="7" customWidth="1"/>
    <col min="13058" max="13058" width="36.7109375" style="7" customWidth="1"/>
    <col min="13059" max="13059" width="38.28515625" style="7" customWidth="1"/>
    <col min="13060" max="13060" width="14.42578125" style="7" customWidth="1"/>
    <col min="13061" max="13061" width="21.5703125" style="7" customWidth="1"/>
    <col min="13062" max="13062" width="17.7109375" style="7" customWidth="1"/>
    <col min="13063" max="13063" width="15.42578125" style="7" customWidth="1"/>
    <col min="13064" max="13064" width="10.85546875" style="7" customWidth="1"/>
    <col min="13065" max="13312" width="9.140625" style="7"/>
    <col min="13313" max="13313" width="9.28515625" style="7" customWidth="1"/>
    <col min="13314" max="13314" width="36.7109375" style="7" customWidth="1"/>
    <col min="13315" max="13315" width="38.28515625" style="7" customWidth="1"/>
    <col min="13316" max="13316" width="14.42578125" style="7" customWidth="1"/>
    <col min="13317" max="13317" width="21.5703125" style="7" customWidth="1"/>
    <col min="13318" max="13318" width="17.7109375" style="7" customWidth="1"/>
    <col min="13319" max="13319" width="15.42578125" style="7" customWidth="1"/>
    <col min="13320" max="13320" width="10.85546875" style="7" customWidth="1"/>
    <col min="13321" max="13568" width="9.140625" style="7"/>
    <col min="13569" max="13569" width="9.28515625" style="7" customWidth="1"/>
    <col min="13570" max="13570" width="36.7109375" style="7" customWidth="1"/>
    <col min="13571" max="13571" width="38.28515625" style="7" customWidth="1"/>
    <col min="13572" max="13572" width="14.42578125" style="7" customWidth="1"/>
    <col min="13573" max="13573" width="21.5703125" style="7" customWidth="1"/>
    <col min="13574" max="13574" width="17.7109375" style="7" customWidth="1"/>
    <col min="13575" max="13575" width="15.42578125" style="7" customWidth="1"/>
    <col min="13576" max="13576" width="10.85546875" style="7" customWidth="1"/>
    <col min="13577" max="13824" width="9.140625" style="7"/>
    <col min="13825" max="13825" width="9.28515625" style="7" customWidth="1"/>
    <col min="13826" max="13826" width="36.7109375" style="7" customWidth="1"/>
    <col min="13827" max="13827" width="38.28515625" style="7" customWidth="1"/>
    <col min="13828" max="13828" width="14.42578125" style="7" customWidth="1"/>
    <col min="13829" max="13829" width="21.5703125" style="7" customWidth="1"/>
    <col min="13830" max="13830" width="17.7109375" style="7" customWidth="1"/>
    <col min="13831" max="13831" width="15.42578125" style="7" customWidth="1"/>
    <col min="13832" max="13832" width="10.85546875" style="7" customWidth="1"/>
    <col min="13833" max="14080" width="9.140625" style="7"/>
    <col min="14081" max="14081" width="9.28515625" style="7" customWidth="1"/>
    <col min="14082" max="14082" width="36.7109375" style="7" customWidth="1"/>
    <col min="14083" max="14083" width="38.28515625" style="7" customWidth="1"/>
    <col min="14084" max="14084" width="14.42578125" style="7" customWidth="1"/>
    <col min="14085" max="14085" width="21.5703125" style="7" customWidth="1"/>
    <col min="14086" max="14086" width="17.7109375" style="7" customWidth="1"/>
    <col min="14087" max="14087" width="15.42578125" style="7" customWidth="1"/>
    <col min="14088" max="14088" width="10.85546875" style="7" customWidth="1"/>
    <col min="14089" max="14336" width="9.140625" style="7"/>
    <col min="14337" max="14337" width="9.28515625" style="7" customWidth="1"/>
    <col min="14338" max="14338" width="36.7109375" style="7" customWidth="1"/>
    <col min="14339" max="14339" width="38.28515625" style="7" customWidth="1"/>
    <col min="14340" max="14340" width="14.42578125" style="7" customWidth="1"/>
    <col min="14341" max="14341" width="21.5703125" style="7" customWidth="1"/>
    <col min="14342" max="14342" width="17.7109375" style="7" customWidth="1"/>
    <col min="14343" max="14343" width="15.42578125" style="7" customWidth="1"/>
    <col min="14344" max="14344" width="10.85546875" style="7" customWidth="1"/>
    <col min="14345" max="14592" width="9.140625" style="7"/>
    <col min="14593" max="14593" width="9.28515625" style="7" customWidth="1"/>
    <col min="14594" max="14594" width="36.7109375" style="7" customWidth="1"/>
    <col min="14595" max="14595" width="38.28515625" style="7" customWidth="1"/>
    <col min="14596" max="14596" width="14.42578125" style="7" customWidth="1"/>
    <col min="14597" max="14597" width="21.5703125" style="7" customWidth="1"/>
    <col min="14598" max="14598" width="17.7109375" style="7" customWidth="1"/>
    <col min="14599" max="14599" width="15.42578125" style="7" customWidth="1"/>
    <col min="14600" max="14600" width="10.85546875" style="7" customWidth="1"/>
    <col min="14601" max="14848" width="9.140625" style="7"/>
    <col min="14849" max="14849" width="9.28515625" style="7" customWidth="1"/>
    <col min="14850" max="14850" width="36.7109375" style="7" customWidth="1"/>
    <col min="14851" max="14851" width="38.28515625" style="7" customWidth="1"/>
    <col min="14852" max="14852" width="14.42578125" style="7" customWidth="1"/>
    <col min="14853" max="14853" width="21.5703125" style="7" customWidth="1"/>
    <col min="14854" max="14854" width="17.7109375" style="7" customWidth="1"/>
    <col min="14855" max="14855" width="15.42578125" style="7" customWidth="1"/>
    <col min="14856" max="14856" width="10.85546875" style="7" customWidth="1"/>
    <col min="14857" max="15104" width="9.140625" style="7"/>
    <col min="15105" max="15105" width="9.28515625" style="7" customWidth="1"/>
    <col min="15106" max="15106" width="36.7109375" style="7" customWidth="1"/>
    <col min="15107" max="15107" width="38.28515625" style="7" customWidth="1"/>
    <col min="15108" max="15108" width="14.42578125" style="7" customWidth="1"/>
    <col min="15109" max="15109" width="21.5703125" style="7" customWidth="1"/>
    <col min="15110" max="15110" width="17.7109375" style="7" customWidth="1"/>
    <col min="15111" max="15111" width="15.42578125" style="7" customWidth="1"/>
    <col min="15112" max="15112" width="10.85546875" style="7" customWidth="1"/>
    <col min="15113" max="15360" width="9.140625" style="7"/>
    <col min="15361" max="15361" width="9.28515625" style="7" customWidth="1"/>
    <col min="15362" max="15362" width="36.7109375" style="7" customWidth="1"/>
    <col min="15363" max="15363" width="38.28515625" style="7" customWidth="1"/>
    <col min="15364" max="15364" width="14.42578125" style="7" customWidth="1"/>
    <col min="15365" max="15365" width="21.5703125" style="7" customWidth="1"/>
    <col min="15366" max="15366" width="17.7109375" style="7" customWidth="1"/>
    <col min="15367" max="15367" width="15.42578125" style="7" customWidth="1"/>
    <col min="15368" max="15368" width="10.85546875" style="7" customWidth="1"/>
    <col min="15369" max="15616" width="9.140625" style="7"/>
    <col min="15617" max="15617" width="9.28515625" style="7" customWidth="1"/>
    <col min="15618" max="15618" width="36.7109375" style="7" customWidth="1"/>
    <col min="15619" max="15619" width="38.28515625" style="7" customWidth="1"/>
    <col min="15620" max="15620" width="14.42578125" style="7" customWidth="1"/>
    <col min="15621" max="15621" width="21.5703125" style="7" customWidth="1"/>
    <col min="15622" max="15622" width="17.7109375" style="7" customWidth="1"/>
    <col min="15623" max="15623" width="15.42578125" style="7" customWidth="1"/>
    <col min="15624" max="15624" width="10.85546875" style="7" customWidth="1"/>
    <col min="15625" max="15872" width="9.140625" style="7"/>
    <col min="15873" max="15873" width="9.28515625" style="7" customWidth="1"/>
    <col min="15874" max="15874" width="36.7109375" style="7" customWidth="1"/>
    <col min="15875" max="15875" width="38.28515625" style="7" customWidth="1"/>
    <col min="15876" max="15876" width="14.42578125" style="7" customWidth="1"/>
    <col min="15877" max="15877" width="21.5703125" style="7" customWidth="1"/>
    <col min="15878" max="15878" width="17.7109375" style="7" customWidth="1"/>
    <col min="15879" max="15879" width="15.42578125" style="7" customWidth="1"/>
    <col min="15880" max="15880" width="10.85546875" style="7" customWidth="1"/>
    <col min="15881" max="16128" width="9.140625" style="7"/>
    <col min="16129" max="16129" width="9.28515625" style="7" customWidth="1"/>
    <col min="16130" max="16130" width="36.7109375" style="7" customWidth="1"/>
    <col min="16131" max="16131" width="38.28515625" style="7" customWidth="1"/>
    <col min="16132" max="16132" width="14.42578125" style="7" customWidth="1"/>
    <col min="16133" max="16133" width="21.5703125" style="7" customWidth="1"/>
    <col min="16134" max="16134" width="17.7109375" style="7" customWidth="1"/>
    <col min="16135" max="16135" width="15.42578125" style="7" customWidth="1"/>
    <col min="16136" max="16136" width="10.85546875" style="7" customWidth="1"/>
    <col min="16137" max="16384" width="9.140625" style="7"/>
  </cols>
  <sheetData>
    <row r="1" spans="1:9" customFormat="1" ht="16.5" customHeight="1" x14ac:dyDescent="0.25">
      <c r="A1" s="45"/>
      <c r="B1" s="45"/>
      <c r="C1" s="53" t="s">
        <v>59</v>
      </c>
      <c r="D1" s="16"/>
      <c r="E1" s="283" t="s">
        <v>62</v>
      </c>
      <c r="F1" s="283"/>
      <c r="G1" s="283"/>
      <c r="H1" s="283"/>
    </row>
    <row r="2" spans="1:9" s="29" customFormat="1" ht="18.75" customHeight="1" x14ac:dyDescent="0.3">
      <c r="A2" s="31"/>
      <c r="B2" s="14"/>
      <c r="C2" s="70"/>
      <c r="D2" s="31"/>
      <c r="E2" s="304" t="s">
        <v>92</v>
      </c>
      <c r="F2" s="304"/>
      <c r="G2" s="304"/>
      <c r="H2" s="304"/>
    </row>
    <row r="3" spans="1:9" s="29" customFormat="1" ht="17.25" customHeight="1" x14ac:dyDescent="0.3">
      <c r="A3" s="71"/>
      <c r="B3" s="72"/>
      <c r="C3" s="12"/>
      <c r="D3" s="60"/>
      <c r="E3" s="310" t="s">
        <v>249</v>
      </c>
      <c r="F3" s="310"/>
      <c r="G3" s="310"/>
      <c r="H3" s="310"/>
    </row>
    <row r="4" spans="1:9" s="8" customFormat="1" ht="18" x14ac:dyDescent="0.25">
      <c r="A4" s="305" t="s">
        <v>0</v>
      </c>
      <c r="B4" s="305"/>
      <c r="C4" s="305"/>
      <c r="D4" s="305"/>
      <c r="E4" s="305"/>
      <c r="F4" s="305"/>
      <c r="G4" s="305"/>
      <c r="H4" s="305"/>
    </row>
    <row r="5" spans="1:9" s="8" customFormat="1" ht="15" customHeight="1" x14ac:dyDescent="0.25">
      <c r="A5" s="312" t="s">
        <v>50</v>
      </c>
      <c r="B5" s="312"/>
      <c r="C5" s="312"/>
      <c r="D5" s="312"/>
      <c r="E5" s="312"/>
      <c r="F5" s="312"/>
      <c r="G5" s="312"/>
      <c r="H5" s="312"/>
      <c r="I5" s="14"/>
    </row>
    <row r="6" spans="1:9" s="8" customFormat="1" ht="16.5" thickBot="1" x14ac:dyDescent="0.3"/>
    <row r="7" spans="1:9" s="6" customFormat="1" ht="95.25" thickBot="1" x14ac:dyDescent="0.3">
      <c r="A7" s="17" t="s">
        <v>1</v>
      </c>
      <c r="B7" s="17" t="s">
        <v>18</v>
      </c>
      <c r="C7" s="17" t="s">
        <v>19</v>
      </c>
      <c r="D7" s="17" t="s">
        <v>83</v>
      </c>
      <c r="E7" s="17" t="s">
        <v>20</v>
      </c>
      <c r="F7" s="17" t="s">
        <v>130</v>
      </c>
      <c r="G7" s="17" t="s">
        <v>21</v>
      </c>
      <c r="H7" s="17" t="s">
        <v>6</v>
      </c>
    </row>
    <row r="8" spans="1:9" s="8" customFormat="1" ht="17.25" customHeight="1" x14ac:dyDescent="0.25">
      <c r="A8" s="34">
        <v>1</v>
      </c>
      <c r="B8" s="32" t="s">
        <v>44</v>
      </c>
      <c r="C8" s="51">
        <v>1</v>
      </c>
      <c r="D8" s="118"/>
      <c r="E8" s="34">
        <v>140000</v>
      </c>
      <c r="F8" s="34"/>
      <c r="G8" s="40">
        <v>8000</v>
      </c>
      <c r="H8" s="40">
        <f t="shared" ref="H8:H23" si="0">E8+G8</f>
        <v>148000</v>
      </c>
    </row>
    <row r="9" spans="1:9" s="8" customFormat="1" ht="17.25" customHeight="1" x14ac:dyDescent="0.25">
      <c r="A9" s="262">
        <v>2</v>
      </c>
      <c r="B9" s="263" t="s">
        <v>251</v>
      </c>
      <c r="C9" s="266">
        <v>0.5</v>
      </c>
      <c r="D9" s="266"/>
      <c r="E9" s="262">
        <v>47850</v>
      </c>
      <c r="F9" s="262"/>
      <c r="G9" s="264">
        <v>0</v>
      </c>
      <c r="H9" s="265">
        <f t="shared" si="0"/>
        <v>47850</v>
      </c>
    </row>
    <row r="10" spans="1:9" s="8" customFormat="1" ht="17.25" customHeight="1" x14ac:dyDescent="0.25">
      <c r="A10" s="34">
        <v>3</v>
      </c>
      <c r="B10" s="39" t="s">
        <v>9</v>
      </c>
      <c r="C10" s="152">
        <v>0.5</v>
      </c>
      <c r="D10" s="41"/>
      <c r="E10" s="34">
        <v>52000</v>
      </c>
      <c r="F10" s="34"/>
      <c r="G10" s="32">
        <v>0</v>
      </c>
      <c r="H10" s="40">
        <f t="shared" si="0"/>
        <v>52000</v>
      </c>
    </row>
    <row r="11" spans="1:9" s="8" customFormat="1" ht="17.25" customHeight="1" x14ac:dyDescent="0.25">
      <c r="A11" s="34">
        <v>4</v>
      </c>
      <c r="B11" s="39" t="s">
        <v>51</v>
      </c>
      <c r="C11" s="152">
        <v>0.5</v>
      </c>
      <c r="D11" s="41"/>
      <c r="E11" s="34">
        <v>52000</v>
      </c>
      <c r="F11" s="34"/>
      <c r="G11" s="32">
        <v>0</v>
      </c>
      <c r="H11" s="40">
        <f t="shared" si="0"/>
        <v>52000</v>
      </c>
    </row>
    <row r="12" spans="1:9" s="8" customFormat="1" ht="17.25" customHeight="1" x14ac:dyDescent="0.25">
      <c r="A12" s="34">
        <v>5</v>
      </c>
      <c r="B12" s="39" t="s">
        <v>45</v>
      </c>
      <c r="C12" s="152">
        <v>1</v>
      </c>
      <c r="D12" s="41"/>
      <c r="E12" s="34">
        <v>95700</v>
      </c>
      <c r="F12" s="34"/>
      <c r="G12" s="32">
        <v>8000</v>
      </c>
      <c r="H12" s="40">
        <f t="shared" si="0"/>
        <v>103700</v>
      </c>
    </row>
    <row r="13" spans="1:9" s="8" customFormat="1" ht="17.25" customHeight="1" x14ac:dyDescent="0.25">
      <c r="A13" s="34">
        <v>6</v>
      </c>
      <c r="B13" s="39" t="s">
        <v>47</v>
      </c>
      <c r="C13" s="152">
        <v>1</v>
      </c>
      <c r="D13" s="41"/>
      <c r="E13" s="34">
        <v>95700</v>
      </c>
      <c r="F13" s="34"/>
      <c r="G13" s="32">
        <v>8000</v>
      </c>
      <c r="H13" s="40">
        <f t="shared" si="0"/>
        <v>103700</v>
      </c>
    </row>
    <row r="14" spans="1:9" s="8" customFormat="1" ht="17.25" customHeight="1" x14ac:dyDescent="0.25">
      <c r="A14" s="34">
        <v>7</v>
      </c>
      <c r="B14" s="39" t="s">
        <v>46</v>
      </c>
      <c r="C14" s="152">
        <v>0.75</v>
      </c>
      <c r="D14" s="41"/>
      <c r="E14" s="34">
        <v>71800</v>
      </c>
      <c r="F14" s="34"/>
      <c r="G14" s="32">
        <v>6000</v>
      </c>
      <c r="H14" s="40">
        <f t="shared" si="0"/>
        <v>77800</v>
      </c>
    </row>
    <row r="15" spans="1:9" s="8" customFormat="1" ht="17.25" customHeight="1" x14ac:dyDescent="0.25">
      <c r="A15" s="34">
        <v>8</v>
      </c>
      <c r="B15" s="39" t="s">
        <v>52</v>
      </c>
      <c r="C15" s="152">
        <v>1</v>
      </c>
      <c r="D15" s="41"/>
      <c r="E15" s="34">
        <v>104000</v>
      </c>
      <c r="F15" s="34"/>
      <c r="G15" s="32">
        <v>8000</v>
      </c>
      <c r="H15" s="40">
        <f t="shared" si="0"/>
        <v>112000</v>
      </c>
    </row>
    <row r="16" spans="1:9" s="8" customFormat="1" ht="54.6" customHeight="1" x14ac:dyDescent="0.25">
      <c r="A16" s="262">
        <v>9</v>
      </c>
      <c r="B16" s="263" t="s">
        <v>252</v>
      </c>
      <c r="C16" s="266">
        <v>0.5</v>
      </c>
      <c r="D16" s="266"/>
      <c r="E16" s="262">
        <v>52000</v>
      </c>
      <c r="F16" s="262"/>
      <c r="G16" s="264">
        <v>4000</v>
      </c>
      <c r="H16" s="265">
        <f t="shared" si="0"/>
        <v>56000</v>
      </c>
    </row>
    <row r="17" spans="1:12" s="8" customFormat="1" ht="17.25" customHeight="1" x14ac:dyDescent="0.25">
      <c r="A17" s="34">
        <v>10</v>
      </c>
      <c r="B17" s="39" t="s">
        <v>31</v>
      </c>
      <c r="C17" s="152">
        <v>0.5</v>
      </c>
      <c r="D17" s="41"/>
      <c r="E17" s="34">
        <v>47850</v>
      </c>
      <c r="F17" s="34"/>
      <c r="G17" s="32">
        <v>4000</v>
      </c>
      <c r="H17" s="40">
        <f t="shared" si="0"/>
        <v>51850</v>
      </c>
    </row>
    <row r="18" spans="1:12" s="8" customFormat="1" ht="17.25" customHeight="1" x14ac:dyDescent="0.25">
      <c r="A18" s="34">
        <v>11</v>
      </c>
      <c r="B18" s="39" t="s">
        <v>15</v>
      </c>
      <c r="C18" s="152">
        <v>0.5</v>
      </c>
      <c r="D18" s="41"/>
      <c r="E18" s="34">
        <v>47850</v>
      </c>
      <c r="F18" s="34"/>
      <c r="G18" s="32">
        <v>4000</v>
      </c>
      <c r="H18" s="40">
        <f t="shared" si="0"/>
        <v>51850</v>
      </c>
    </row>
    <row r="19" spans="1:12" s="8" customFormat="1" ht="17.25" customHeight="1" x14ac:dyDescent="0.25">
      <c r="A19" s="34">
        <v>11</v>
      </c>
      <c r="B19" s="39" t="s">
        <v>22</v>
      </c>
      <c r="C19" s="152">
        <v>0.5</v>
      </c>
      <c r="D19" s="41"/>
      <c r="E19" s="34">
        <v>47850</v>
      </c>
      <c r="F19" s="34"/>
      <c r="G19" s="32">
        <v>4000</v>
      </c>
      <c r="H19" s="40">
        <f t="shared" si="0"/>
        <v>51850</v>
      </c>
    </row>
    <row r="20" spans="1:12" s="8" customFormat="1" ht="17.25" customHeight="1" x14ac:dyDescent="0.25">
      <c r="A20" s="34">
        <v>12</v>
      </c>
      <c r="B20" s="32" t="s">
        <v>48</v>
      </c>
      <c r="C20" s="23">
        <v>0.5</v>
      </c>
      <c r="D20" s="34"/>
      <c r="E20" s="34">
        <v>52000</v>
      </c>
      <c r="F20" s="34"/>
      <c r="G20" s="32">
        <v>4000</v>
      </c>
      <c r="H20" s="40">
        <f t="shared" si="0"/>
        <v>56000</v>
      </c>
    </row>
    <row r="21" spans="1:12" s="8" customFormat="1" ht="17.25" customHeight="1" x14ac:dyDescent="0.25">
      <c r="A21" s="262">
        <v>13</v>
      </c>
      <c r="B21" s="263" t="s">
        <v>234</v>
      </c>
      <c r="C21" s="238">
        <v>0.5</v>
      </c>
      <c r="D21" s="262"/>
      <c r="E21" s="262">
        <v>52000</v>
      </c>
      <c r="F21" s="262"/>
      <c r="G21" s="264">
        <v>4000</v>
      </c>
      <c r="H21" s="265">
        <f t="shared" si="0"/>
        <v>56000</v>
      </c>
    </row>
    <row r="22" spans="1:12" s="8" customFormat="1" ht="17.25" customHeight="1" x14ac:dyDescent="0.25">
      <c r="A22" s="34">
        <v>14</v>
      </c>
      <c r="B22" s="39" t="s">
        <v>14</v>
      </c>
      <c r="C22" s="51">
        <v>0.5</v>
      </c>
      <c r="D22" s="34"/>
      <c r="E22" s="34">
        <v>52000</v>
      </c>
      <c r="F22" s="34"/>
      <c r="G22" s="32">
        <v>4000</v>
      </c>
      <c r="H22" s="40">
        <f t="shared" si="0"/>
        <v>56000</v>
      </c>
    </row>
    <row r="23" spans="1:12" s="8" customFormat="1" ht="17.25" customHeight="1" x14ac:dyDescent="0.25">
      <c r="A23" s="34">
        <v>15</v>
      </c>
      <c r="B23" s="39" t="s">
        <v>53</v>
      </c>
      <c r="C23" s="23">
        <v>0.5</v>
      </c>
      <c r="D23" s="34"/>
      <c r="E23" s="34">
        <v>52000</v>
      </c>
      <c r="F23" s="34"/>
      <c r="G23" s="32">
        <v>4000</v>
      </c>
      <c r="H23" s="40">
        <f t="shared" si="0"/>
        <v>56000</v>
      </c>
    </row>
    <row r="24" spans="1:12" s="8" customFormat="1" ht="17.25" customHeight="1" x14ac:dyDescent="0.25">
      <c r="A24" s="94">
        <v>16</v>
      </c>
      <c r="B24" s="64" t="s">
        <v>53</v>
      </c>
      <c r="C24" s="24">
        <v>0.5</v>
      </c>
      <c r="D24" s="94"/>
      <c r="E24" s="94">
        <v>52000</v>
      </c>
      <c r="F24" s="94"/>
      <c r="G24" s="93">
        <v>4000</v>
      </c>
      <c r="H24" s="110">
        <f>E24+G24</f>
        <v>56000</v>
      </c>
    </row>
    <row r="25" spans="1:12" s="8" customFormat="1" ht="17.25" customHeight="1" x14ac:dyDescent="0.25">
      <c r="A25" s="34">
        <v>17</v>
      </c>
      <c r="B25" s="39" t="s">
        <v>36</v>
      </c>
      <c r="C25" s="23">
        <v>1</v>
      </c>
      <c r="D25" s="34"/>
      <c r="E25" s="34">
        <v>104000</v>
      </c>
      <c r="F25" s="34"/>
      <c r="G25" s="32">
        <v>8000</v>
      </c>
      <c r="H25" s="40">
        <f>E25+G25</f>
        <v>112000</v>
      </c>
    </row>
    <row r="26" spans="1:12" s="8" customFormat="1" ht="35.450000000000003" customHeight="1" x14ac:dyDescent="0.25">
      <c r="A26" s="34">
        <v>18</v>
      </c>
      <c r="B26" s="39" t="s">
        <v>179</v>
      </c>
      <c r="C26" s="23">
        <v>1</v>
      </c>
      <c r="D26" s="34"/>
      <c r="E26" s="34">
        <v>104000</v>
      </c>
      <c r="F26" s="34"/>
      <c r="G26" s="32">
        <v>8000</v>
      </c>
      <c r="H26" s="40">
        <f>E26+G26</f>
        <v>112000</v>
      </c>
    </row>
    <row r="27" spans="1:12" s="8" customFormat="1" ht="35.450000000000003" customHeight="1" x14ac:dyDescent="0.25">
      <c r="A27" s="262">
        <v>19</v>
      </c>
      <c r="B27" s="263" t="s">
        <v>253</v>
      </c>
      <c r="C27" s="262">
        <v>1</v>
      </c>
      <c r="D27" s="262"/>
      <c r="E27" s="262">
        <v>104000</v>
      </c>
      <c r="F27" s="262"/>
      <c r="G27" s="264">
        <v>8000</v>
      </c>
      <c r="H27" s="265">
        <f>E27+G27</f>
        <v>112000</v>
      </c>
    </row>
    <row r="28" spans="1:12" s="8" customFormat="1" ht="21" customHeight="1" thickBot="1" x14ac:dyDescent="0.3">
      <c r="A28" s="153"/>
      <c r="B28" s="154" t="s">
        <v>85</v>
      </c>
      <c r="C28" s="155">
        <f>SUM(C8:C27)</f>
        <v>13.75</v>
      </c>
      <c r="D28" s="155"/>
      <c r="E28" s="155">
        <f>SUM(E8:E27)</f>
        <v>1426600</v>
      </c>
      <c r="F28" s="155"/>
      <c r="G28" s="261">
        <f>SUM(G8:G27)</f>
        <v>98000</v>
      </c>
      <c r="H28" s="157">
        <f>SUM(H8:H27)</f>
        <v>1524600</v>
      </c>
      <c r="I28" s="25"/>
    </row>
    <row r="29" spans="1:12" s="8" customFormat="1" ht="15.75" customHeight="1" thickBot="1" x14ac:dyDescent="0.3">
      <c r="A29" s="115"/>
      <c r="B29" s="121"/>
      <c r="C29" s="119"/>
      <c r="D29" s="119"/>
      <c r="E29" s="119"/>
      <c r="F29" s="119"/>
      <c r="G29" s="119"/>
      <c r="H29" s="120"/>
      <c r="I29" s="52"/>
    </row>
    <row r="30" spans="1:12" s="8" customFormat="1" ht="16.5" customHeight="1" thickBot="1" x14ac:dyDescent="0.3">
      <c r="A30" s="111"/>
      <c r="B30" s="217" t="s">
        <v>49</v>
      </c>
      <c r="C30" s="214"/>
      <c r="D30" s="215">
        <v>430</v>
      </c>
      <c r="E30" s="215">
        <v>2092196</v>
      </c>
      <c r="F30" s="215">
        <v>4539</v>
      </c>
      <c r="G30" s="215">
        <v>208181</v>
      </c>
      <c r="H30" s="216">
        <f>E30+G30</f>
        <v>2300377</v>
      </c>
      <c r="I30" s="14"/>
      <c r="L30" s="123" t="s">
        <v>66</v>
      </c>
    </row>
    <row r="31" spans="1:12" s="8" customFormat="1" ht="20.25" customHeight="1" thickBot="1" x14ac:dyDescent="0.3">
      <c r="A31" s="111"/>
      <c r="B31" s="109" t="s">
        <v>86</v>
      </c>
      <c r="C31" s="122"/>
      <c r="D31" s="108"/>
      <c r="E31" s="108">
        <f>E30+E28</f>
        <v>3518796</v>
      </c>
      <c r="F31" s="108">
        <v>4539</v>
      </c>
      <c r="G31" s="108">
        <f>G30+G28</f>
        <v>306181</v>
      </c>
      <c r="H31" s="109">
        <f>H30+H28</f>
        <v>3824977</v>
      </c>
      <c r="I31" s="25"/>
    </row>
    <row r="32" spans="1:12" s="13" customFormat="1" ht="24" customHeight="1" x14ac:dyDescent="0.25">
      <c r="A32" s="282" t="s">
        <v>186</v>
      </c>
      <c r="B32" s="282"/>
      <c r="C32" s="282"/>
      <c r="D32" s="282"/>
      <c r="E32" s="282"/>
      <c r="F32" s="282"/>
      <c r="G32" s="282"/>
      <c r="H32" s="79"/>
    </row>
    <row r="33" spans="1:13" s="14" customFormat="1" x14ac:dyDescent="0.25">
      <c r="A33" s="72"/>
      <c r="B33" s="72" t="s">
        <v>93</v>
      </c>
    </row>
    <row r="34" spans="1:13" s="13" customFormat="1" ht="21" customHeight="1" x14ac:dyDescent="0.25">
      <c r="A34" s="79" t="s">
        <v>23</v>
      </c>
      <c r="B34" s="79"/>
      <c r="C34" s="79"/>
      <c r="D34" s="79"/>
      <c r="E34" s="79"/>
      <c r="F34" s="79"/>
      <c r="G34" s="79"/>
      <c r="H34" s="79"/>
    </row>
    <row r="35" spans="1:13" s="13" customFormat="1" ht="17.25" customHeight="1" x14ac:dyDescent="0.25">
      <c r="A35" s="60"/>
      <c r="B35" s="72" t="s">
        <v>94</v>
      </c>
    </row>
    <row r="36" spans="1:13" customFormat="1" x14ac:dyDescent="0.25">
      <c r="A36" s="16"/>
      <c r="B36" s="16"/>
      <c r="C36" s="16"/>
      <c r="D36" s="16"/>
      <c r="E36" s="298"/>
      <c r="F36" s="298"/>
      <c r="G36" s="298"/>
      <c r="H36" s="298"/>
    </row>
    <row r="37" spans="1:13" x14ac:dyDescent="0.25">
      <c r="E37" s="5"/>
      <c r="F37" s="5"/>
      <c r="G37" s="5"/>
      <c r="H37" s="5"/>
    </row>
    <row r="38" spans="1:13" x14ac:dyDescent="0.25">
      <c r="E38" s="5"/>
      <c r="F38" s="5"/>
      <c r="G38" s="5"/>
      <c r="H38" s="5"/>
    </row>
    <row r="42" spans="1:13" x14ac:dyDescent="0.25">
      <c r="M42" s="7" t="s">
        <v>66</v>
      </c>
    </row>
  </sheetData>
  <mergeCells count="7">
    <mergeCell ref="E36:H36"/>
    <mergeCell ref="A32:G32"/>
    <mergeCell ref="E1:H1"/>
    <mergeCell ref="E2:H2"/>
    <mergeCell ref="E3:H3"/>
    <mergeCell ref="A5:H5"/>
    <mergeCell ref="A4:H4"/>
  </mergeCells>
  <pageMargins left="0.43307086614173229" right="0.27559055118110237" top="0.19685039370078741" bottom="0.31496062992125984" header="0.31496062992125984" footer="0.31496062992125984"/>
  <pageSetup paperSize="9" scale="73" orientation="portrait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17"/>
  <sheetViews>
    <sheetView zoomScaleNormal="100" workbookViewId="0">
      <selection activeCell="M12" sqref="M12"/>
    </sheetView>
  </sheetViews>
  <sheetFormatPr defaultColWidth="9.140625" defaultRowHeight="15.75" x14ac:dyDescent="0.25"/>
  <cols>
    <col min="1" max="1" width="5.42578125" style="16" customWidth="1"/>
    <col min="2" max="2" width="20" style="16" customWidth="1"/>
    <col min="3" max="4" width="10" style="19" customWidth="1"/>
    <col min="5" max="5" width="13.140625" style="16" customWidth="1"/>
    <col min="6" max="6" width="17.7109375" style="16" customWidth="1"/>
    <col min="7" max="7" width="16.5703125" style="16" customWidth="1"/>
    <col min="8" max="8" width="9.140625" style="7"/>
    <col min="9" max="9" width="10.42578125" style="7" customWidth="1"/>
    <col min="10" max="10" width="1.7109375" style="7" customWidth="1"/>
    <col min="11" max="16384" width="9.140625" style="7"/>
  </cols>
  <sheetData>
    <row r="1" spans="1:10" customFormat="1" ht="16.5" customHeight="1" x14ac:dyDescent="0.25">
      <c r="A1" s="45"/>
      <c r="B1" s="45"/>
      <c r="C1" s="53" t="s">
        <v>59</v>
      </c>
      <c r="D1" s="53"/>
      <c r="E1" s="16"/>
      <c r="F1" s="283" t="s">
        <v>62</v>
      </c>
      <c r="G1" s="283"/>
      <c r="H1" s="283"/>
      <c r="I1" s="283"/>
    </row>
    <row r="2" spans="1:10" s="29" customFormat="1" ht="18.75" customHeight="1" x14ac:dyDescent="0.3">
      <c r="A2" s="31"/>
      <c r="B2" s="14"/>
      <c r="C2" s="70"/>
      <c r="D2" s="70"/>
      <c r="E2" s="304" t="s">
        <v>92</v>
      </c>
      <c r="F2" s="304"/>
      <c r="G2" s="304"/>
      <c r="H2" s="304"/>
      <c r="I2" s="304"/>
    </row>
    <row r="3" spans="1:10" s="29" customFormat="1" ht="17.25" customHeight="1" x14ac:dyDescent="0.3">
      <c r="A3" s="71"/>
      <c r="B3" s="72"/>
      <c r="C3" s="12"/>
      <c r="D3" s="12"/>
      <c r="E3" s="60"/>
      <c r="F3" s="285" t="s">
        <v>249</v>
      </c>
      <c r="G3" s="285"/>
      <c r="H3" s="285"/>
      <c r="I3" s="285"/>
    </row>
    <row r="4" spans="1:10" customFormat="1" ht="18" x14ac:dyDescent="0.25">
      <c r="A4" s="305" t="s">
        <v>0</v>
      </c>
      <c r="B4" s="305"/>
      <c r="C4" s="305"/>
      <c r="D4" s="305"/>
      <c r="E4" s="305"/>
      <c r="F4" s="305"/>
      <c r="G4" s="305"/>
      <c r="H4" s="305"/>
      <c r="I4" s="305"/>
      <c r="J4" s="305"/>
    </row>
    <row r="5" spans="1:10" s="8" customFormat="1" x14ac:dyDescent="0.25">
      <c r="A5" s="316" t="s">
        <v>224</v>
      </c>
      <c r="B5" s="316"/>
      <c r="C5" s="316"/>
      <c r="D5" s="316"/>
      <c r="E5" s="316"/>
      <c r="F5" s="316"/>
      <c r="G5" s="316"/>
      <c r="H5" s="80"/>
      <c r="I5" s="80"/>
    </row>
    <row r="6" spans="1:10" s="8" customFormat="1" ht="3.75" customHeight="1" thickBot="1" x14ac:dyDescent="0.3">
      <c r="A6" s="25"/>
      <c r="B6" s="25"/>
      <c r="C6" s="27"/>
      <c r="D6" s="27"/>
      <c r="E6" s="25"/>
      <c r="F6" s="25"/>
      <c r="G6" s="25"/>
    </row>
    <row r="7" spans="1:10" s="6" customFormat="1" ht="145.9" customHeight="1" thickBot="1" x14ac:dyDescent="0.3">
      <c r="A7" s="17" t="s">
        <v>1</v>
      </c>
      <c r="B7" s="17" t="s">
        <v>18</v>
      </c>
      <c r="C7" s="17" t="s">
        <v>19</v>
      </c>
      <c r="D7" s="17" t="s">
        <v>20</v>
      </c>
      <c r="E7" s="17" t="s">
        <v>169</v>
      </c>
      <c r="F7" s="17" t="s">
        <v>21</v>
      </c>
      <c r="G7" s="68" t="s">
        <v>89</v>
      </c>
      <c r="H7" s="73" t="s">
        <v>90</v>
      </c>
      <c r="I7" s="73" t="s">
        <v>91</v>
      </c>
    </row>
    <row r="8" spans="1:10" s="8" customFormat="1" x14ac:dyDescent="0.25">
      <c r="A8" s="26">
        <v>1</v>
      </c>
      <c r="B8" s="18" t="s">
        <v>24</v>
      </c>
      <c r="C8" s="36">
        <v>1</v>
      </c>
      <c r="D8" s="36">
        <v>100000</v>
      </c>
      <c r="E8" s="18">
        <v>100000</v>
      </c>
      <c r="F8" s="18">
        <v>8000</v>
      </c>
      <c r="G8" s="69">
        <f>+F8+E8</f>
        <v>108000</v>
      </c>
      <c r="H8" s="74">
        <f>G8*2/3</f>
        <v>72000</v>
      </c>
      <c r="I8" s="34">
        <f>H8</f>
        <v>72000</v>
      </c>
    </row>
    <row r="9" spans="1:10" s="8" customFormat="1" x14ac:dyDescent="0.25">
      <c r="A9" s="26">
        <v>2</v>
      </c>
      <c r="B9" s="18" t="s">
        <v>29</v>
      </c>
      <c r="C9" s="36">
        <v>0.5</v>
      </c>
      <c r="D9" s="36">
        <v>104000</v>
      </c>
      <c r="E9" s="18">
        <f t="shared" ref="E9" si="0">D9*C9</f>
        <v>52000</v>
      </c>
      <c r="F9" s="18">
        <v>4000</v>
      </c>
      <c r="G9" s="69">
        <f t="shared" ref="G9:G10" si="1">+F9+E9</f>
        <v>56000</v>
      </c>
      <c r="H9" s="75"/>
      <c r="I9" s="34">
        <f>G9</f>
        <v>56000</v>
      </c>
    </row>
    <row r="10" spans="1:10" s="8" customFormat="1" x14ac:dyDescent="0.25">
      <c r="A10" s="26">
        <v>3</v>
      </c>
      <c r="B10" s="18" t="s">
        <v>29</v>
      </c>
      <c r="C10" s="37">
        <v>0.5</v>
      </c>
      <c r="D10" s="37">
        <v>95700</v>
      </c>
      <c r="E10" s="18">
        <f>D10/2</f>
        <v>47850</v>
      </c>
      <c r="F10" s="32">
        <v>4000</v>
      </c>
      <c r="G10" s="69">
        <f t="shared" si="1"/>
        <v>51850</v>
      </c>
      <c r="H10" s="75"/>
      <c r="I10" s="83">
        <f>G10</f>
        <v>51850</v>
      </c>
    </row>
    <row r="11" spans="1:10" s="8" customFormat="1" x14ac:dyDescent="0.25">
      <c r="A11" s="315" t="s">
        <v>16</v>
      </c>
      <c r="B11" s="315"/>
      <c r="C11" s="218">
        <f t="shared" ref="C11:I11" si="2">SUM(C8:C10)</f>
        <v>2</v>
      </c>
      <c r="D11" s="218">
        <f t="shared" si="2"/>
        <v>299700</v>
      </c>
      <c r="E11" s="9">
        <f t="shared" si="2"/>
        <v>199850</v>
      </c>
      <c r="F11" s="9">
        <f t="shared" si="2"/>
        <v>16000</v>
      </c>
      <c r="G11" s="9">
        <f t="shared" si="2"/>
        <v>215850</v>
      </c>
      <c r="H11" s="9">
        <f t="shared" si="2"/>
        <v>72000</v>
      </c>
      <c r="I11" s="106">
        <f t="shared" si="2"/>
        <v>179850</v>
      </c>
    </row>
    <row r="12" spans="1:10" s="13" customFormat="1" ht="27.75" customHeight="1" x14ac:dyDescent="0.25">
      <c r="A12" s="282" t="s">
        <v>185</v>
      </c>
      <c r="B12" s="282"/>
      <c r="C12" s="282"/>
      <c r="D12" s="282"/>
      <c r="E12" s="282"/>
      <c r="F12" s="282"/>
      <c r="G12" s="282"/>
      <c r="H12" s="79"/>
      <c r="I12" s="79"/>
    </row>
    <row r="13" spans="1:10" s="14" customFormat="1" x14ac:dyDescent="0.25">
      <c r="A13" s="72"/>
      <c r="B13" s="72" t="s">
        <v>93</v>
      </c>
    </row>
    <row r="14" spans="1:10" s="13" customFormat="1" ht="21" customHeight="1" x14ac:dyDescent="0.25">
      <c r="A14" s="79" t="s">
        <v>23</v>
      </c>
      <c r="B14" s="79"/>
      <c r="C14" s="79"/>
      <c r="D14" s="79"/>
      <c r="E14" s="79"/>
      <c r="F14" s="79"/>
      <c r="G14" s="79"/>
      <c r="H14" s="79"/>
      <c r="I14" s="79"/>
    </row>
    <row r="15" spans="1:10" s="13" customFormat="1" ht="17.25" customHeight="1" x14ac:dyDescent="0.25">
      <c r="A15" s="60"/>
      <c r="B15" s="72" t="s">
        <v>94</v>
      </c>
    </row>
    <row r="16" spans="1:10" customFormat="1" x14ac:dyDescent="0.25">
      <c r="A16" s="16"/>
      <c r="B16" s="16"/>
      <c r="C16" s="16"/>
      <c r="D16" s="16"/>
      <c r="E16" s="16"/>
      <c r="F16" s="16"/>
      <c r="G16" s="16"/>
    </row>
    <row r="17" spans="1:9" x14ac:dyDescent="0.25">
      <c r="A17" s="7"/>
      <c r="B17" s="7"/>
      <c r="C17" s="7"/>
      <c r="D17" s="7"/>
      <c r="E17" s="7"/>
      <c r="F17" s="314"/>
      <c r="G17" s="314"/>
      <c r="H17" s="314"/>
      <c r="I17" s="314"/>
    </row>
  </sheetData>
  <mergeCells count="8">
    <mergeCell ref="F17:I17"/>
    <mergeCell ref="A12:G12"/>
    <mergeCell ref="F1:I1"/>
    <mergeCell ref="E2:I2"/>
    <mergeCell ref="F3:I3"/>
    <mergeCell ref="A4:J4"/>
    <mergeCell ref="A11:B11"/>
    <mergeCell ref="A5:G5"/>
  </mergeCells>
  <pageMargins left="0.32291666666666669" right="1.0416666666666666E-2" top="0.75" bottom="0.75" header="0.3" footer="0.3"/>
  <pageSetup paperSize="9" scale="82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35"/>
  <sheetViews>
    <sheetView topLeftCell="A5" zoomScaleNormal="100" workbookViewId="0">
      <selection activeCell="B10" sqref="B10"/>
    </sheetView>
  </sheetViews>
  <sheetFormatPr defaultColWidth="9.140625" defaultRowHeight="15.75" x14ac:dyDescent="0.25"/>
  <cols>
    <col min="1" max="1" width="7.7109375" style="7" customWidth="1"/>
    <col min="2" max="2" width="48.28515625" style="7" customWidth="1"/>
    <col min="3" max="3" width="9.7109375" style="7" customWidth="1"/>
    <col min="4" max="4" width="11.140625" style="7" customWidth="1"/>
    <col min="5" max="5" width="12.5703125" style="7" customWidth="1"/>
    <col min="6" max="6" width="12.85546875" style="7" customWidth="1"/>
    <col min="7" max="7" width="16.5703125" style="7" customWidth="1"/>
    <col min="8" max="8" width="9.5703125" style="7" bestFit="1" customWidth="1"/>
    <col min="9" max="16384" width="9.140625" style="7"/>
  </cols>
  <sheetData>
    <row r="1" spans="1:9" customFormat="1" x14ac:dyDescent="0.25">
      <c r="A1" s="303"/>
      <c r="B1" s="303"/>
      <c r="C1" s="13"/>
      <c r="D1" s="13"/>
      <c r="E1" s="318" t="s">
        <v>62</v>
      </c>
      <c r="F1" s="318"/>
      <c r="G1" s="318"/>
      <c r="H1" s="96"/>
    </row>
    <row r="2" spans="1:9" s="29" customFormat="1" ht="18.75" customHeight="1" x14ac:dyDescent="0.3">
      <c r="A2" s="84"/>
      <c r="B2" s="322"/>
      <c r="C2" s="322"/>
      <c r="D2" s="167"/>
      <c r="E2" s="323" t="s">
        <v>105</v>
      </c>
      <c r="F2" s="323"/>
      <c r="G2" s="323"/>
      <c r="H2" s="95"/>
    </row>
    <row r="3" spans="1:9" s="29" customFormat="1" ht="18.75" x14ac:dyDescent="0.3">
      <c r="A3" s="43"/>
      <c r="C3" s="86"/>
      <c r="D3" s="86"/>
      <c r="E3" s="319" t="s">
        <v>249</v>
      </c>
      <c r="F3" s="319"/>
      <c r="G3" s="319"/>
      <c r="H3" s="44"/>
      <c r="I3" s="44"/>
    </row>
    <row r="4" spans="1:9" ht="20.25" x14ac:dyDescent="0.25">
      <c r="A4" s="320" t="s">
        <v>54</v>
      </c>
      <c r="B4" s="320"/>
      <c r="C4" s="320"/>
      <c r="D4" s="320"/>
      <c r="E4" s="320"/>
      <c r="F4" s="320"/>
      <c r="G4" s="320"/>
    </row>
    <row r="5" spans="1:9" x14ac:dyDescent="0.25">
      <c r="A5" s="321" t="s">
        <v>129</v>
      </c>
      <c r="B5" s="321"/>
      <c r="C5" s="321"/>
      <c r="D5" s="321"/>
      <c r="E5" s="321"/>
      <c r="F5" s="321"/>
      <c r="G5" s="321"/>
    </row>
    <row r="6" spans="1:9" ht="16.5" thickBot="1" x14ac:dyDescent="0.3"/>
    <row r="7" spans="1:9" s="6" customFormat="1" ht="158.25" thickBot="1" x14ac:dyDescent="0.3">
      <c r="A7" s="17" t="s">
        <v>1</v>
      </c>
      <c r="B7" s="17" t="s">
        <v>18</v>
      </c>
      <c r="C7" s="17" t="s">
        <v>19</v>
      </c>
      <c r="D7" s="17" t="s">
        <v>20</v>
      </c>
      <c r="E7" s="17" t="s">
        <v>169</v>
      </c>
      <c r="F7" s="17" t="s">
        <v>21</v>
      </c>
      <c r="G7" s="17" t="s">
        <v>6</v>
      </c>
    </row>
    <row r="8" spans="1:9" x14ac:dyDescent="0.25">
      <c r="A8" s="34">
        <v>1</v>
      </c>
      <c r="B8" s="171" t="s">
        <v>44</v>
      </c>
      <c r="C8" s="34">
        <v>1</v>
      </c>
      <c r="D8" s="34">
        <v>127000</v>
      </c>
      <c r="E8" s="34">
        <f>D8*C8</f>
        <v>127000</v>
      </c>
      <c r="F8" s="32">
        <f>8000*C8</f>
        <v>8000</v>
      </c>
      <c r="G8" s="32">
        <f>E8+F8</f>
        <v>135000</v>
      </c>
    </row>
    <row r="9" spans="1:9" ht="31.5" x14ac:dyDescent="0.25">
      <c r="A9" s="34">
        <v>2</v>
      </c>
      <c r="B9" s="230" t="s">
        <v>104</v>
      </c>
      <c r="C9" s="34">
        <v>0.5</v>
      </c>
      <c r="D9" s="34">
        <v>104000</v>
      </c>
      <c r="E9" s="34">
        <f t="shared" ref="E9:E28" si="0">D9*C9</f>
        <v>52000</v>
      </c>
      <c r="F9" s="32">
        <f t="shared" ref="F9:F28" si="1">8000*C9</f>
        <v>4000</v>
      </c>
      <c r="G9" s="32">
        <f t="shared" ref="G9:G28" si="2">E9+F9</f>
        <v>56000</v>
      </c>
    </row>
    <row r="10" spans="1:9" ht="31.5" x14ac:dyDescent="0.25">
      <c r="A10" s="34">
        <v>3</v>
      </c>
      <c r="B10" s="230" t="s">
        <v>104</v>
      </c>
      <c r="C10" s="34">
        <v>0.5</v>
      </c>
      <c r="D10" s="34">
        <v>104000</v>
      </c>
      <c r="E10" s="34">
        <f t="shared" si="0"/>
        <v>52000</v>
      </c>
      <c r="F10" s="32">
        <f t="shared" si="1"/>
        <v>4000</v>
      </c>
      <c r="G10" s="32">
        <f t="shared" si="2"/>
        <v>56000</v>
      </c>
      <c r="H10" s="7" t="s">
        <v>256</v>
      </c>
    </row>
    <row r="11" spans="1:9" ht="31.5" x14ac:dyDescent="0.25">
      <c r="A11" s="34">
        <v>4</v>
      </c>
      <c r="B11" s="230" t="s">
        <v>103</v>
      </c>
      <c r="C11" s="34">
        <v>0.5</v>
      </c>
      <c r="D11" s="34">
        <v>104000</v>
      </c>
      <c r="E11" s="34">
        <f t="shared" si="0"/>
        <v>52000</v>
      </c>
      <c r="F11" s="32">
        <f t="shared" si="1"/>
        <v>4000</v>
      </c>
      <c r="G11" s="32">
        <f t="shared" si="2"/>
        <v>56000</v>
      </c>
    </row>
    <row r="12" spans="1:9" ht="31.5" x14ac:dyDescent="0.25">
      <c r="A12" s="34">
        <v>5</v>
      </c>
      <c r="B12" s="230" t="s">
        <v>103</v>
      </c>
      <c r="C12" s="34">
        <v>0.5</v>
      </c>
      <c r="D12" s="34">
        <v>104000</v>
      </c>
      <c r="E12" s="34">
        <f t="shared" si="0"/>
        <v>52000</v>
      </c>
      <c r="F12" s="32">
        <f t="shared" si="1"/>
        <v>4000</v>
      </c>
      <c r="G12" s="32">
        <f t="shared" si="2"/>
        <v>56000</v>
      </c>
    </row>
    <row r="13" spans="1:9" x14ac:dyDescent="0.25">
      <c r="A13" s="34">
        <v>6</v>
      </c>
      <c r="B13" s="230" t="s">
        <v>241</v>
      </c>
      <c r="C13" s="34">
        <v>0.5</v>
      </c>
      <c r="D13" s="34">
        <v>104000</v>
      </c>
      <c r="E13" s="34">
        <f t="shared" si="0"/>
        <v>52000</v>
      </c>
      <c r="F13" s="32">
        <f t="shared" si="1"/>
        <v>4000</v>
      </c>
      <c r="G13" s="32">
        <f t="shared" si="2"/>
        <v>56000</v>
      </c>
    </row>
    <row r="14" spans="1:9" ht="31.5" x14ac:dyDescent="0.25">
      <c r="A14" s="34">
        <v>7</v>
      </c>
      <c r="B14" s="230" t="s">
        <v>102</v>
      </c>
      <c r="C14" s="34">
        <v>0.5</v>
      </c>
      <c r="D14" s="34">
        <v>104000</v>
      </c>
      <c r="E14" s="34">
        <f t="shared" si="0"/>
        <v>52000</v>
      </c>
      <c r="F14" s="32">
        <f t="shared" si="1"/>
        <v>4000</v>
      </c>
      <c r="G14" s="32">
        <f t="shared" si="2"/>
        <v>56000</v>
      </c>
    </row>
    <row r="15" spans="1:9" ht="31.5" x14ac:dyDescent="0.25">
      <c r="A15" s="34">
        <v>8</v>
      </c>
      <c r="B15" s="230" t="s">
        <v>101</v>
      </c>
      <c r="C15" s="23">
        <v>0.5</v>
      </c>
      <c r="D15" s="34">
        <v>104000</v>
      </c>
      <c r="E15" s="34">
        <f t="shared" si="0"/>
        <v>52000</v>
      </c>
      <c r="F15" s="32">
        <f t="shared" si="1"/>
        <v>4000</v>
      </c>
      <c r="G15" s="32">
        <f t="shared" si="2"/>
        <v>56000</v>
      </c>
    </row>
    <row r="16" spans="1:9" ht="31.5" x14ac:dyDescent="0.25">
      <c r="A16" s="34">
        <v>9</v>
      </c>
      <c r="B16" s="230" t="s">
        <v>101</v>
      </c>
      <c r="C16" s="34">
        <v>0.5</v>
      </c>
      <c r="D16" s="34">
        <v>104000</v>
      </c>
      <c r="E16" s="34">
        <f t="shared" si="0"/>
        <v>52000</v>
      </c>
      <c r="F16" s="32">
        <f t="shared" si="1"/>
        <v>4000</v>
      </c>
      <c r="G16" s="32">
        <f t="shared" si="2"/>
        <v>56000</v>
      </c>
    </row>
    <row r="17" spans="1:7" x14ac:dyDescent="0.25">
      <c r="A17" s="34">
        <v>10</v>
      </c>
      <c r="B17" s="171" t="s">
        <v>100</v>
      </c>
      <c r="C17" s="34">
        <v>0.5</v>
      </c>
      <c r="D17" s="34">
        <v>104000</v>
      </c>
      <c r="E17" s="34">
        <f t="shared" si="0"/>
        <v>52000</v>
      </c>
      <c r="F17" s="32">
        <f t="shared" si="1"/>
        <v>4000</v>
      </c>
      <c r="G17" s="32">
        <f t="shared" si="2"/>
        <v>56000</v>
      </c>
    </row>
    <row r="18" spans="1:7" x14ac:dyDescent="0.25">
      <c r="A18" s="34">
        <v>11</v>
      </c>
      <c r="B18" s="171" t="s">
        <v>100</v>
      </c>
      <c r="C18" s="34">
        <v>0.5</v>
      </c>
      <c r="D18" s="34">
        <v>104000</v>
      </c>
      <c r="E18" s="34">
        <f t="shared" si="0"/>
        <v>52000</v>
      </c>
      <c r="F18" s="32">
        <f t="shared" si="1"/>
        <v>4000</v>
      </c>
      <c r="G18" s="32">
        <f t="shared" si="2"/>
        <v>56000</v>
      </c>
    </row>
    <row r="19" spans="1:7" x14ac:dyDescent="0.25">
      <c r="A19" s="34">
        <v>12</v>
      </c>
      <c r="B19" s="171" t="s">
        <v>99</v>
      </c>
      <c r="C19" s="34">
        <v>0.5</v>
      </c>
      <c r="D19" s="34">
        <v>104000</v>
      </c>
      <c r="E19" s="34">
        <f t="shared" si="0"/>
        <v>52000</v>
      </c>
      <c r="F19" s="32">
        <f t="shared" si="1"/>
        <v>4000</v>
      </c>
      <c r="G19" s="32">
        <f t="shared" si="2"/>
        <v>56000</v>
      </c>
    </row>
    <row r="20" spans="1:7" x14ac:dyDescent="0.25">
      <c r="A20" s="34">
        <v>13</v>
      </c>
      <c r="B20" s="171" t="s">
        <v>99</v>
      </c>
      <c r="C20" s="94">
        <v>0.5</v>
      </c>
      <c r="D20" s="34">
        <v>104000</v>
      </c>
      <c r="E20" s="34">
        <f t="shared" si="0"/>
        <v>52000</v>
      </c>
      <c r="F20" s="32">
        <f t="shared" si="1"/>
        <v>4000</v>
      </c>
      <c r="G20" s="32">
        <f t="shared" si="2"/>
        <v>56000</v>
      </c>
    </row>
    <row r="21" spans="1:7" x14ac:dyDescent="0.25">
      <c r="A21" s="34">
        <v>14</v>
      </c>
      <c r="B21" s="269" t="s">
        <v>238</v>
      </c>
      <c r="C21" s="94">
        <v>0.5</v>
      </c>
      <c r="D21" s="34">
        <v>104000</v>
      </c>
      <c r="E21" s="34">
        <f t="shared" si="0"/>
        <v>52000</v>
      </c>
      <c r="F21" s="32">
        <f t="shared" si="1"/>
        <v>4000</v>
      </c>
      <c r="G21" s="32">
        <f t="shared" si="2"/>
        <v>56000</v>
      </c>
    </row>
    <row r="22" spans="1:7" x14ac:dyDescent="0.25">
      <c r="A22" s="34">
        <v>15</v>
      </c>
      <c r="B22" s="171" t="s">
        <v>98</v>
      </c>
      <c r="C22" s="34">
        <v>0.5</v>
      </c>
      <c r="D22" s="34">
        <v>104000</v>
      </c>
      <c r="E22" s="34">
        <f t="shared" si="0"/>
        <v>52000</v>
      </c>
      <c r="F22" s="32">
        <f t="shared" si="1"/>
        <v>4000</v>
      </c>
      <c r="G22" s="32">
        <f t="shared" si="2"/>
        <v>56000</v>
      </c>
    </row>
    <row r="23" spans="1:7" x14ac:dyDescent="0.25">
      <c r="A23" s="34">
        <v>16</v>
      </c>
      <c r="B23" s="171" t="s">
        <v>97</v>
      </c>
      <c r="C23" s="34">
        <v>0.5</v>
      </c>
      <c r="D23" s="34">
        <v>104000</v>
      </c>
      <c r="E23" s="34">
        <f t="shared" si="0"/>
        <v>52000</v>
      </c>
      <c r="F23" s="32">
        <f t="shared" si="1"/>
        <v>4000</v>
      </c>
      <c r="G23" s="32">
        <f t="shared" si="2"/>
        <v>56000</v>
      </c>
    </row>
    <row r="24" spans="1:7" x14ac:dyDescent="0.25">
      <c r="A24" s="34">
        <v>17</v>
      </c>
      <c r="B24" s="171" t="s">
        <v>97</v>
      </c>
      <c r="C24" s="34">
        <v>0.5</v>
      </c>
      <c r="D24" s="34">
        <v>104000</v>
      </c>
      <c r="E24" s="34">
        <f t="shared" si="0"/>
        <v>52000</v>
      </c>
      <c r="F24" s="32">
        <f t="shared" si="1"/>
        <v>4000</v>
      </c>
      <c r="G24" s="32">
        <f t="shared" si="2"/>
        <v>56000</v>
      </c>
    </row>
    <row r="25" spans="1:7" x14ac:dyDescent="0.25">
      <c r="A25" s="34">
        <v>18</v>
      </c>
      <c r="B25" s="171" t="s">
        <v>115</v>
      </c>
      <c r="C25" s="34">
        <v>0.5</v>
      </c>
      <c r="D25" s="34">
        <v>104000</v>
      </c>
      <c r="E25" s="34">
        <f t="shared" si="0"/>
        <v>52000</v>
      </c>
      <c r="F25" s="32">
        <f t="shared" si="1"/>
        <v>4000</v>
      </c>
      <c r="G25" s="32">
        <f t="shared" si="2"/>
        <v>56000</v>
      </c>
    </row>
    <row r="26" spans="1:7" x14ac:dyDescent="0.25">
      <c r="A26" s="34">
        <v>19</v>
      </c>
      <c r="B26" s="171" t="s">
        <v>126</v>
      </c>
      <c r="C26" s="34">
        <v>0.5</v>
      </c>
      <c r="D26" s="34">
        <v>104000</v>
      </c>
      <c r="E26" s="34">
        <f t="shared" si="0"/>
        <v>52000</v>
      </c>
      <c r="F26" s="32">
        <f t="shared" si="1"/>
        <v>4000</v>
      </c>
      <c r="G26" s="32">
        <f t="shared" si="2"/>
        <v>56000</v>
      </c>
    </row>
    <row r="27" spans="1:7" x14ac:dyDescent="0.25">
      <c r="A27" s="34">
        <v>20</v>
      </c>
      <c r="B27" s="171" t="s">
        <v>127</v>
      </c>
      <c r="C27" s="34">
        <v>0.5</v>
      </c>
      <c r="D27" s="34">
        <v>104000</v>
      </c>
      <c r="E27" s="34">
        <f t="shared" si="0"/>
        <v>52000</v>
      </c>
      <c r="F27" s="32">
        <f t="shared" si="1"/>
        <v>4000</v>
      </c>
      <c r="G27" s="32">
        <f t="shared" si="2"/>
        <v>56000</v>
      </c>
    </row>
    <row r="28" spans="1:7" x14ac:dyDescent="0.25">
      <c r="A28" s="34">
        <v>21</v>
      </c>
      <c r="B28" s="171" t="s">
        <v>128</v>
      </c>
      <c r="C28" s="34">
        <v>0.5</v>
      </c>
      <c r="D28" s="34">
        <v>104000</v>
      </c>
      <c r="E28" s="34">
        <f t="shared" si="0"/>
        <v>52000</v>
      </c>
      <c r="F28" s="32">
        <f t="shared" si="1"/>
        <v>4000</v>
      </c>
      <c r="G28" s="32">
        <f t="shared" si="2"/>
        <v>56000</v>
      </c>
    </row>
    <row r="29" spans="1:7" s="20" customFormat="1" ht="21.75" customHeight="1" thickBot="1" x14ac:dyDescent="0.3">
      <c r="A29" s="324" t="s">
        <v>16</v>
      </c>
      <c r="B29" s="325"/>
      <c r="C29" s="219">
        <f>SUM(C8:C28)</f>
        <v>11</v>
      </c>
      <c r="D29" s="219">
        <f>SUM(D8:D28)</f>
        <v>2207000</v>
      </c>
      <c r="E29" s="10">
        <f>SUM(E8:E28)</f>
        <v>1167000</v>
      </c>
      <c r="F29" s="10">
        <f>SUM(F8:F28)</f>
        <v>88000</v>
      </c>
      <c r="G29" s="10">
        <f>SUM(G8:G28)</f>
        <v>1255000</v>
      </c>
    </row>
    <row r="30" spans="1:7" s="13" customFormat="1" ht="33.75" customHeight="1" x14ac:dyDescent="0.25">
      <c r="A30" s="282" t="s">
        <v>187</v>
      </c>
      <c r="B30" s="282"/>
      <c r="C30" s="282"/>
      <c r="D30" s="282"/>
      <c r="E30" s="282"/>
      <c r="F30" s="282"/>
      <c r="G30" s="282"/>
    </row>
    <row r="31" spans="1:7" s="14" customFormat="1" x14ac:dyDescent="0.25">
      <c r="A31" s="72"/>
      <c r="B31" s="72" t="s">
        <v>93</v>
      </c>
    </row>
    <row r="32" spans="1:7" s="13" customFormat="1" x14ac:dyDescent="0.25">
      <c r="A32" s="79" t="s">
        <v>23</v>
      </c>
      <c r="B32" s="79"/>
      <c r="C32" s="79"/>
      <c r="D32" s="79"/>
      <c r="E32" s="79"/>
      <c r="F32" s="79"/>
      <c r="G32" s="79"/>
    </row>
    <row r="33" spans="1:7" s="13" customFormat="1" x14ac:dyDescent="0.25">
      <c r="A33" s="60"/>
      <c r="B33" s="72" t="s">
        <v>94</v>
      </c>
    </row>
    <row r="34" spans="1:7" customFormat="1" x14ac:dyDescent="0.25">
      <c r="A34" s="16"/>
      <c r="B34" s="16"/>
      <c r="C34" s="16"/>
      <c r="D34" s="16"/>
      <c r="E34" s="16"/>
      <c r="F34" s="16"/>
      <c r="G34" s="16"/>
    </row>
    <row r="35" spans="1:7" s="13" customFormat="1" x14ac:dyDescent="0.25">
      <c r="A35" s="60"/>
      <c r="B35" s="59"/>
      <c r="C35" s="317"/>
      <c r="D35" s="317"/>
      <c r="E35" s="317"/>
      <c r="F35" s="317"/>
      <c r="G35" s="317"/>
    </row>
  </sheetData>
  <mergeCells count="10">
    <mergeCell ref="C35:G35"/>
    <mergeCell ref="A30:G30"/>
    <mergeCell ref="E1:G1"/>
    <mergeCell ref="E3:G3"/>
    <mergeCell ref="A4:G4"/>
    <mergeCell ref="A5:G5"/>
    <mergeCell ref="A1:B1"/>
    <mergeCell ref="B2:C2"/>
    <mergeCell ref="E2:G2"/>
    <mergeCell ref="A29:B29"/>
  </mergeCells>
  <pageMargins left="0.30031249999999998" right="0.14531250000000001" top="0.75" bottom="0.75" header="0.3" footer="0.3"/>
  <pageSetup scale="8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23</vt:i4>
      </vt:variant>
      <vt:variant>
        <vt:lpstr>Named Ranges</vt:lpstr>
      </vt:variant>
      <vt:variant>
        <vt:i4>19</vt:i4>
      </vt:variant>
    </vt:vector>
  </HeadingPairs>
  <TitlesOfParts>
    <vt:vector size="42" baseType="lpstr">
      <vt:lpstr>կոմունալ տնտեսություն  48-Ա</vt:lpstr>
      <vt:lpstr>թիվ 1 մարզադպրոց  6-Ա </vt:lpstr>
      <vt:lpstr>քաղաքային մարզադպրոց  6-Ա</vt:lpstr>
      <vt:lpstr>թիվ 1 մանկապարտեզ  6-Ա</vt:lpstr>
      <vt:lpstr>  թիվ 2 մանկապարտեզ  6-Ա </vt:lpstr>
      <vt:lpstr>թիվ 1 ՄԵԴ 24-Ա</vt:lpstr>
      <vt:lpstr>թիվ 2 մեդ  6-Ա </vt:lpstr>
      <vt:lpstr> թիվ 3 մանկապարտեզ   6-Ա </vt:lpstr>
      <vt:lpstr>քաղաքային գրադարան  6-Ա </vt:lpstr>
      <vt:lpstr>մանկական գրադարան   6-Ա</vt:lpstr>
      <vt:lpstr>գեղարվեստի դպրոց  6-Ա</vt:lpstr>
      <vt:lpstr>մշակույթի պալատ  48-Ա</vt:lpstr>
      <vt:lpstr>Տրետուքի մանկապարտեզ  6-Ա </vt:lpstr>
      <vt:lpstr>Սոթքի մանկապարտեզ  6-Ա</vt:lpstr>
      <vt:lpstr>Մ.Մասրիկի մանկապարտեզ  6-Ա </vt:lpstr>
      <vt:lpstr>Ակունքի մանկապարտեզ  6-Ա </vt:lpstr>
      <vt:lpstr>Լուսակունքի մանկապարտեզ 6-Ա </vt:lpstr>
      <vt:lpstr>Տորֆավանի մանկապարտեզ  6-Ա </vt:lpstr>
      <vt:lpstr>Ծովակի մանկապարտեզ 6-Ա</vt:lpstr>
      <vt:lpstr>Կարճաղբյուրի մանկապարտեզ 6-Ա </vt:lpstr>
      <vt:lpstr>Ակունքի Մշակույթի պալատ  6-Ա</vt:lpstr>
      <vt:lpstr> Ծովակի մշակույթի պալատ 6-Ա</vt:lpstr>
      <vt:lpstr>Лист1</vt:lpstr>
      <vt:lpstr>'  թիվ 2 մանկապարտեզ  6-Ա '!Print_Area</vt:lpstr>
      <vt:lpstr>' թիվ 3 մանկապարտեզ   6-Ա '!Print_Area</vt:lpstr>
      <vt:lpstr>' Ծովակի մշակույթի պալատ 6-Ա'!Print_Area</vt:lpstr>
      <vt:lpstr>'Ակունքի մանկապարտեզ  6-Ա '!Print_Area</vt:lpstr>
      <vt:lpstr>'Ակունքի Մշակույթի պալատ  6-Ա'!Print_Area</vt:lpstr>
      <vt:lpstr>'թիվ 1 մանկապարտեզ  6-Ա'!Print_Area</vt:lpstr>
      <vt:lpstr>'թիվ 1 մարզադպրոց  6-Ա '!Print_Area</vt:lpstr>
      <vt:lpstr>'թիվ 1 ՄԵԴ 24-Ա'!Print_Area</vt:lpstr>
      <vt:lpstr>'թիվ 2 մեդ  6-Ա '!Print_Area</vt:lpstr>
      <vt:lpstr>'Լուսակունքի մանկապարտեզ 6-Ա '!Print_Area</vt:lpstr>
      <vt:lpstr>'Ծովակի մանկապարտեզ 6-Ա'!Print_Area</vt:lpstr>
      <vt:lpstr>'Կարճաղբյուրի մանկապարտեզ 6-Ա '!Print_Area</vt:lpstr>
      <vt:lpstr>'կոմունալ տնտեսություն  48-Ա'!Print_Area</vt:lpstr>
      <vt:lpstr>'Մ.Մասրիկի մանկապարտեզ  6-Ա '!Print_Area</vt:lpstr>
      <vt:lpstr>'մշակույթի պալատ  48-Ա'!Print_Area</vt:lpstr>
      <vt:lpstr>'Սոթքի մանկապարտեզ  6-Ա'!Print_Area</vt:lpstr>
      <vt:lpstr>'Տորֆավանի մանկապարտեզ  6-Ա '!Print_Area</vt:lpstr>
      <vt:lpstr>'Տրետուքի մանկապարտեզ  6-Ա '!Print_Area</vt:lpstr>
      <vt:lpstr>'քաղաքային մարզադպրոց  6-Ա'!Print_Area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2024-05-27T23:00:31Z</dcterms:modified>
</cp:coreProperties>
</file>