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2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O41" i="4" l="1"/>
  <c r="N41" i="4"/>
  <c r="M41" i="4"/>
  <c r="L41" i="4"/>
  <c r="K41" i="4"/>
  <c r="I41" i="4"/>
  <c r="E41" i="4"/>
  <c r="J43" i="4" s="1"/>
  <c r="C41" i="4"/>
  <c r="C43" i="4" s="1"/>
  <c r="D40" i="4"/>
  <c r="D39" i="4"/>
  <c r="F38" i="4"/>
  <c r="D38" i="4"/>
  <c r="G38" i="4" s="1"/>
  <c r="D37" i="4"/>
  <c r="F36" i="4"/>
  <c r="D36" i="4"/>
  <c r="G36" i="4" s="1"/>
  <c r="F35" i="4"/>
  <c r="D35" i="4"/>
  <c r="G35" i="4" s="1"/>
  <c r="F34" i="4"/>
  <c r="D34" i="4"/>
  <c r="G34" i="4" s="1"/>
  <c r="F33" i="4"/>
  <c r="D33" i="4"/>
  <c r="G33" i="4" s="1"/>
  <c r="F32" i="4"/>
  <c r="D32" i="4"/>
  <c r="G32" i="4" s="1"/>
  <c r="F31" i="4"/>
  <c r="D31" i="4"/>
  <c r="G31" i="4" s="1"/>
  <c r="D30" i="4"/>
  <c r="F29" i="4"/>
  <c r="D29" i="4"/>
  <c r="G29" i="4" s="1"/>
  <c r="D28" i="4"/>
  <c r="F27" i="4"/>
  <c r="D27" i="4"/>
  <c r="G27" i="4" s="1"/>
  <c r="D26" i="4"/>
  <c r="F25" i="4"/>
  <c r="D25" i="4"/>
  <c r="G25" i="4" s="1"/>
  <c r="D24" i="4"/>
  <c r="D23" i="4"/>
  <c r="D22" i="4"/>
  <c r="D21" i="4"/>
  <c r="F20" i="4"/>
  <c r="D20" i="4"/>
  <c r="G20" i="4" s="1"/>
  <c r="D19" i="4"/>
  <c r="D18" i="4"/>
  <c r="D17" i="4"/>
  <c r="D16" i="4"/>
  <c r="D15" i="4"/>
  <c r="D14" i="4"/>
  <c r="J13" i="4"/>
  <c r="J41" i="4" s="1"/>
  <c r="H13" i="4"/>
  <c r="H41" i="4" s="1"/>
  <c r="F13" i="4"/>
  <c r="D13" i="4"/>
  <c r="G13" i="4" s="1"/>
  <c r="D12" i="4"/>
  <c r="D11" i="4"/>
  <c r="D10" i="4"/>
  <c r="F9" i="4"/>
  <c r="D9" i="4"/>
  <c r="G9" i="4" s="1"/>
  <c r="D41" i="4" l="1"/>
  <c r="D43" i="4" s="1"/>
  <c r="F41" i="4"/>
  <c r="E43" i="4"/>
  <c r="G41" i="4"/>
  <c r="F43" i="4" l="1"/>
  <c r="G43" i="4"/>
</calcChain>
</file>

<file path=xl/sharedStrings.xml><?xml version="1.0" encoding="utf-8"?>
<sst xmlns="http://schemas.openxmlformats.org/spreadsheetml/2006/main" count="50" uniqueCount="43">
  <si>
    <t>-</t>
  </si>
  <si>
    <t>äÉ³Ý Ï³ï³ñáÕ³Ï³Ý</t>
  </si>
  <si>
    <t>30,12,2020թ դրությամբ</t>
  </si>
  <si>
    <t>ì³ñ¹»ÝÇëÇ Ð³Ù³ÛÝù³å»ï³ñ³Ý</t>
  </si>
  <si>
    <t>²Ûñù</t>
  </si>
  <si>
    <t>ì³ñ¹»ÝÇë</t>
  </si>
  <si>
    <t>Ü,ÞáñÅ³</t>
  </si>
  <si>
    <t>ì,ÞáñÅ³</t>
  </si>
  <si>
    <t>äÉ³Ý</t>
  </si>
  <si>
    <t>12 ամիս</t>
  </si>
  <si>
    <t>Մուտք</t>
  </si>
  <si>
    <t>Ï³ï %</t>
  </si>
  <si>
    <t>կատ %</t>
  </si>
  <si>
    <t>Ï³ï</t>
  </si>
  <si>
    <t>Ð³ñÏ³ï»ë³ÏÇ ³Ýí³ÝáõÙÁ</t>
  </si>
  <si>
    <t>պլան</t>
  </si>
  <si>
    <t>12ամիս</t>
  </si>
  <si>
    <t>տարեկան</t>
  </si>
  <si>
    <t xml:space="preserve"> ամիս</t>
  </si>
  <si>
    <t>¶áõÛù Ð³ñÏ ÞÇÝáõÃ</t>
  </si>
  <si>
    <t>*900155101265</t>
  </si>
  <si>
    <t>*900155101786</t>
  </si>
  <si>
    <t>ÐáÕÇ Ð³ñÏ</t>
  </si>
  <si>
    <t xml:space="preserve"> </t>
  </si>
  <si>
    <t>¶áõÛù Ñ³ñÏ ÷áË³¹ñ³ÙÇçáóÝ»ñÇó</t>
  </si>
  <si>
    <t>î»Õ³Ï³Ý îáõñù</t>
  </si>
  <si>
    <t>ä»ï ïáõñù</t>
  </si>
  <si>
    <t>Ð/ì³ñÓí×, Çñíµ ³ÝÓ 101539</t>
  </si>
  <si>
    <t>¸áï³óÇ³+³ÛÉ ¹áï³óÇ³</t>
  </si>
  <si>
    <t>êáõµí»ÝóÇ³</t>
  </si>
  <si>
    <t>ÐáÕÇ ì³ñÓ³í×³ñ</t>
  </si>
  <si>
    <t>ä»ï ýáÝ¹Ç ÑáÕÇ í³ñÓ</t>
  </si>
  <si>
    <t>²ÛÉ ·áõÛùÇ í³ñÓ³í×³ñ</t>
  </si>
  <si>
    <t>ä»ï å³ïí»ñ øÎ²¶ µ³ÅÇÝ</t>
  </si>
  <si>
    <t>²Õµ³Ñ³ÝáõÃÛáõÝ</t>
  </si>
  <si>
    <t>ÌÝáÕ³Ï³Ý ÙÇçáóÝ»ñ</t>
  </si>
  <si>
    <t>ÙñóáõÛÃ ¨ ³Öáõñ¹Ý Ù³ë,í×</t>
  </si>
  <si>
    <t>²ÛÉ áã Ñ³ñÏ³ÛÇÝ »Ï³ÙáõïÝ»ñ</t>
  </si>
  <si>
    <t>Þ»Ýù»ñÇ ûñÇÝ³Ï³óÙ³Ý í×³ñ</t>
  </si>
  <si>
    <t>ì³ñã³Ï³Ý Çñ³í³Ë³Ëïáõ</t>
  </si>
  <si>
    <t>12³ÙÇë</t>
  </si>
  <si>
    <t>î³ñí³</t>
  </si>
  <si>
    <t>ê»÷³Ï³Ý »Ï³ÙáõïÝ»ñ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</si>
</sst>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Armenian"/>
      <family val="2"/>
    </font>
    <font>
      <sz val="11"/>
      <color theme="1"/>
      <name val="Arial LatArm"/>
      <family val="2"/>
    </font>
    <font>
      <sz val="11"/>
      <color rgb="FFFF0000"/>
      <name val="Arial Armenian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8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1" fillId="0" borderId="0" xfId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4" xfId="1" applyFont="1" applyBorder="1"/>
    <xf numFmtId="0" fontId="3" fillId="0" borderId="4" xfId="1" applyFont="1" applyBorder="1"/>
    <xf numFmtId="0" fontId="3" fillId="0" borderId="5" xfId="1" applyFont="1" applyBorder="1"/>
    <xf numFmtId="164" fontId="2" fillId="0" borderId="4" xfId="1" applyNumberFormat="1" applyFont="1" applyBorder="1"/>
    <xf numFmtId="3" fontId="2" fillId="0" borderId="4" xfId="1" applyNumberFormat="1" applyFont="1" applyBorder="1"/>
    <xf numFmtId="0" fontId="4" fillId="0" borderId="4" xfId="1" applyFont="1" applyBorder="1"/>
    <xf numFmtId="164" fontId="2" fillId="0" borderId="6" xfId="1" applyNumberFormat="1" applyFont="1" applyBorder="1"/>
    <xf numFmtId="2" fontId="2" fillId="0" borderId="4" xfId="1" applyNumberFormat="1" applyFont="1" applyBorder="1"/>
    <xf numFmtId="164" fontId="3" fillId="0" borderId="0" xfId="1" applyNumberFormat="1" applyFont="1"/>
    <xf numFmtId="164" fontId="2" fillId="0" borderId="0" xfId="1" applyNumberFormat="1" applyFont="1"/>
  </cellXfs>
  <cellStyles count="3">
    <cellStyle name="Normal 2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3"/>
  <sheetViews>
    <sheetView tabSelected="1" zoomScaleNormal="100" workbookViewId="0">
      <selection activeCell="Q24" sqref="Q24"/>
    </sheetView>
  </sheetViews>
  <sheetFormatPr defaultRowHeight="15" x14ac:dyDescent="0.25"/>
  <cols>
    <col min="1" max="1" width="4.42578125" style="4" customWidth="1"/>
    <col min="2" max="2" width="30.28515625" style="4" customWidth="1"/>
    <col min="3" max="3" width="10.28515625" style="4" customWidth="1"/>
    <col min="4" max="4" width="12.28515625" style="4" customWidth="1"/>
    <col min="5" max="5" width="11.5703125" style="4" customWidth="1"/>
    <col min="6" max="9" width="9.140625" style="4"/>
    <col min="10" max="10" width="11.140625" style="4" customWidth="1"/>
    <col min="11" max="11" width="9.140625" style="4"/>
    <col min="12" max="12" width="12.85546875" style="4" customWidth="1"/>
    <col min="13" max="16384" width="9.140625" style="4"/>
  </cols>
  <sheetData>
    <row r="3" spans="1:15" x14ac:dyDescent="0.25">
      <c r="A3" s="1" t="s">
        <v>0</v>
      </c>
      <c r="B3" s="1"/>
      <c r="C3" s="2"/>
      <c r="D3" s="3" t="s">
        <v>1</v>
      </c>
      <c r="E3" s="3"/>
      <c r="F3" s="3"/>
      <c r="G3" s="3"/>
      <c r="H3" s="3"/>
      <c r="I3" s="3"/>
      <c r="J3" s="2"/>
      <c r="K3" s="2"/>
      <c r="L3" s="2"/>
      <c r="M3" s="2"/>
      <c r="N3" s="2"/>
      <c r="O3" s="2"/>
    </row>
    <row r="4" spans="1:15" ht="15.75" thickBot="1" x14ac:dyDescent="0.3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 thickBot="1" x14ac:dyDescent="0.3">
      <c r="A5" s="1"/>
      <c r="B5" s="1" t="s">
        <v>2</v>
      </c>
      <c r="C5" s="5" t="s">
        <v>3</v>
      </c>
      <c r="D5" s="5"/>
      <c r="E5" s="5"/>
      <c r="F5" s="5"/>
      <c r="G5" s="5"/>
      <c r="H5" s="6" t="s">
        <v>4</v>
      </c>
      <c r="I5" s="7"/>
      <c r="J5" s="6" t="s">
        <v>5</v>
      </c>
      <c r="K5" s="7"/>
      <c r="L5" s="6" t="s">
        <v>6</v>
      </c>
      <c r="M5" s="7"/>
      <c r="N5" s="6" t="s">
        <v>7</v>
      </c>
      <c r="O5" s="7"/>
    </row>
    <row r="6" spans="1:15" x14ac:dyDescent="0.25">
      <c r="A6" s="8"/>
      <c r="B6" s="9"/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10" t="s">
        <v>8</v>
      </c>
      <c r="I6" s="10" t="s">
        <v>13</v>
      </c>
      <c r="J6" s="10" t="s">
        <v>8</v>
      </c>
      <c r="K6" s="10" t="s">
        <v>13</v>
      </c>
      <c r="L6" s="10" t="s">
        <v>8</v>
      </c>
      <c r="M6" s="10" t="s">
        <v>13</v>
      </c>
      <c r="N6" s="10" t="s">
        <v>8</v>
      </c>
      <c r="O6" s="10" t="s">
        <v>13</v>
      </c>
    </row>
    <row r="7" spans="1:15" x14ac:dyDescent="0.25">
      <c r="A7" s="9"/>
      <c r="B7" s="9" t="s">
        <v>14</v>
      </c>
      <c r="C7" s="8"/>
      <c r="D7" s="8" t="s">
        <v>15</v>
      </c>
      <c r="E7" s="9" t="s">
        <v>16</v>
      </c>
      <c r="F7" s="8" t="s">
        <v>17</v>
      </c>
      <c r="G7" s="8" t="s">
        <v>18</v>
      </c>
      <c r="H7" s="8"/>
      <c r="I7" s="8"/>
      <c r="J7" s="8"/>
      <c r="K7" s="8"/>
      <c r="L7" s="8"/>
      <c r="M7" s="8"/>
      <c r="N7" s="8"/>
      <c r="O7" s="8"/>
    </row>
    <row r="8" spans="1:15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25">
      <c r="A9" s="8">
        <v>1</v>
      </c>
      <c r="B9" s="9" t="s">
        <v>19</v>
      </c>
      <c r="C9" s="8">
        <v>2753.2</v>
      </c>
      <c r="D9" s="11">
        <f>C9/12*12</f>
        <v>2753.2</v>
      </c>
      <c r="E9" s="8">
        <v>3896.3</v>
      </c>
      <c r="F9" s="11">
        <f>E9/C9*100</f>
        <v>141.51895975592041</v>
      </c>
      <c r="G9" s="11">
        <f>E9/D9*100</f>
        <v>141.51895975592041</v>
      </c>
      <c r="H9" s="8">
        <v>0</v>
      </c>
      <c r="I9" s="8">
        <v>0</v>
      </c>
      <c r="J9" s="8">
        <v>2753.2</v>
      </c>
      <c r="K9" s="8">
        <v>3896.3</v>
      </c>
      <c r="L9" s="8">
        <v>0</v>
      </c>
      <c r="M9" s="8">
        <v>0</v>
      </c>
      <c r="N9" s="8">
        <v>0</v>
      </c>
      <c r="O9" s="8">
        <v>0</v>
      </c>
    </row>
    <row r="10" spans="1:15" x14ac:dyDescent="0.25">
      <c r="A10" s="8"/>
      <c r="B10" s="12" t="s">
        <v>20</v>
      </c>
      <c r="C10" s="8"/>
      <c r="D10" s="11">
        <f t="shared" ref="D10:D41" si="0">C10/12*12</f>
        <v>0</v>
      </c>
      <c r="E10" s="11">
        <v>0</v>
      </c>
      <c r="F10" s="8"/>
      <c r="G10" s="11"/>
      <c r="H10" s="8"/>
      <c r="I10" s="8"/>
      <c r="J10" s="8"/>
      <c r="K10" s="8"/>
      <c r="L10" s="8"/>
      <c r="M10" s="8"/>
      <c r="N10" s="8"/>
      <c r="O10" s="8"/>
    </row>
    <row r="11" spans="1:15" x14ac:dyDescent="0.25">
      <c r="A11" s="8"/>
      <c r="B11" s="8" t="s">
        <v>21</v>
      </c>
      <c r="C11" s="8"/>
      <c r="D11" s="11">
        <f t="shared" si="0"/>
        <v>0</v>
      </c>
      <c r="E11" s="11">
        <v>0</v>
      </c>
      <c r="F11" s="8"/>
      <c r="G11" s="11"/>
      <c r="H11" s="8"/>
      <c r="I11" s="8"/>
      <c r="J11" s="8"/>
      <c r="K11" s="8"/>
      <c r="L11" s="8"/>
      <c r="M11" s="8"/>
      <c r="N11" s="8"/>
      <c r="O11" s="8"/>
    </row>
    <row r="12" spans="1:15" x14ac:dyDescent="0.25">
      <c r="A12" s="8"/>
      <c r="B12" s="8"/>
      <c r="C12" s="8"/>
      <c r="D12" s="11">
        <f t="shared" si="0"/>
        <v>0</v>
      </c>
      <c r="E12" s="8"/>
      <c r="F12" s="8"/>
      <c r="G12" s="11"/>
      <c r="H12" s="8"/>
      <c r="I12" s="8"/>
      <c r="J12" s="8"/>
      <c r="K12" s="8"/>
      <c r="L12" s="8"/>
      <c r="M12" s="8"/>
      <c r="N12" s="8"/>
      <c r="O12" s="8"/>
    </row>
    <row r="13" spans="1:15" x14ac:dyDescent="0.25">
      <c r="A13" s="8">
        <v>2</v>
      </c>
      <c r="B13" s="9" t="s">
        <v>22</v>
      </c>
      <c r="C13" s="8">
        <v>7857.5</v>
      </c>
      <c r="D13" s="11">
        <f t="shared" si="0"/>
        <v>7857.5</v>
      </c>
      <c r="E13" s="8">
        <v>5052.5</v>
      </c>
      <c r="F13" s="11">
        <f>E13/C13*100</f>
        <v>64.30162265351575</v>
      </c>
      <c r="G13" s="11">
        <f>E13/D13*100</f>
        <v>64.30162265351575</v>
      </c>
      <c r="H13" s="8">
        <f>1298.3-0.8</f>
        <v>1297.5</v>
      </c>
      <c r="I13" s="8">
        <v>450.1</v>
      </c>
      <c r="J13" s="8">
        <f>11223.2-4700.8-63.6</f>
        <v>6458.8</v>
      </c>
      <c r="K13" s="11">
        <v>4354</v>
      </c>
      <c r="L13" s="8">
        <v>80.5</v>
      </c>
      <c r="M13" s="8">
        <v>6.9</v>
      </c>
      <c r="N13" s="8">
        <v>14.5</v>
      </c>
      <c r="O13" s="8">
        <v>14.5</v>
      </c>
    </row>
    <row r="14" spans="1:15" x14ac:dyDescent="0.25">
      <c r="A14" s="8"/>
      <c r="B14" s="8">
        <v>101026</v>
      </c>
      <c r="C14" s="8"/>
      <c r="D14" s="11">
        <f t="shared" si="0"/>
        <v>0</v>
      </c>
      <c r="E14" s="8"/>
      <c r="F14" s="8"/>
      <c r="G14" s="11"/>
      <c r="H14" s="8"/>
      <c r="I14" s="8"/>
      <c r="J14" s="8"/>
      <c r="K14" s="8"/>
      <c r="L14" s="8"/>
      <c r="M14" s="8"/>
      <c r="N14" s="8"/>
      <c r="O14" s="8"/>
    </row>
    <row r="15" spans="1:15" x14ac:dyDescent="0.25">
      <c r="A15" s="8"/>
      <c r="B15" s="8">
        <v>101034</v>
      </c>
      <c r="C15" s="8"/>
      <c r="D15" s="11">
        <f t="shared" si="0"/>
        <v>0</v>
      </c>
      <c r="E15" s="8"/>
      <c r="F15" s="8"/>
      <c r="G15" s="11"/>
      <c r="H15" s="8"/>
      <c r="I15" s="8"/>
      <c r="J15" s="8"/>
      <c r="K15" s="8"/>
      <c r="L15" s="8"/>
      <c r="M15" s="8"/>
      <c r="N15" s="8"/>
      <c r="O15" s="8"/>
    </row>
    <row r="16" spans="1:15" x14ac:dyDescent="0.25">
      <c r="A16" s="8"/>
      <c r="B16" s="8">
        <v>123038</v>
      </c>
      <c r="C16" s="8"/>
      <c r="D16" s="11">
        <f t="shared" si="0"/>
        <v>0</v>
      </c>
      <c r="E16" s="8"/>
      <c r="F16" s="8"/>
      <c r="G16" s="11"/>
      <c r="H16" s="8"/>
      <c r="I16" s="8"/>
      <c r="J16" s="8"/>
      <c r="K16" s="8"/>
      <c r="L16" s="8"/>
      <c r="M16" s="8"/>
      <c r="N16" s="8"/>
      <c r="O16" s="8"/>
    </row>
    <row r="17" spans="1:15" x14ac:dyDescent="0.25">
      <c r="A17" s="8"/>
      <c r="B17" s="8">
        <v>125033</v>
      </c>
      <c r="C17" s="8"/>
      <c r="D17" s="11">
        <f t="shared" si="0"/>
        <v>0</v>
      </c>
      <c r="E17" s="8"/>
      <c r="F17" s="8"/>
      <c r="G17" s="11"/>
      <c r="H17" s="8"/>
      <c r="I17" s="8"/>
      <c r="J17" s="8"/>
      <c r="K17" s="8"/>
      <c r="L17" s="8"/>
      <c r="M17" s="8"/>
      <c r="N17" s="8"/>
      <c r="O17" s="8"/>
    </row>
    <row r="18" spans="1:15" x14ac:dyDescent="0.25">
      <c r="A18" s="8"/>
      <c r="B18" s="8">
        <v>124036</v>
      </c>
      <c r="C18" s="8"/>
      <c r="D18" s="11">
        <f t="shared" si="0"/>
        <v>0</v>
      </c>
      <c r="E18" s="8"/>
      <c r="F18" s="8"/>
      <c r="G18" s="11"/>
      <c r="H18" s="8" t="s">
        <v>23</v>
      </c>
      <c r="I18" s="8"/>
      <c r="J18" s="8"/>
      <c r="K18" s="8"/>
      <c r="L18" s="8"/>
      <c r="M18" s="8"/>
      <c r="N18" s="8"/>
      <c r="O18" s="8"/>
    </row>
    <row r="19" spans="1:15" x14ac:dyDescent="0.25">
      <c r="A19" s="8"/>
      <c r="B19" s="8"/>
      <c r="C19" s="8"/>
      <c r="D19" s="11">
        <f t="shared" si="0"/>
        <v>0</v>
      </c>
      <c r="E19" s="8"/>
      <c r="F19" s="8"/>
      <c r="G19" s="11"/>
      <c r="H19" s="8"/>
      <c r="I19" s="8"/>
      <c r="J19" s="8"/>
      <c r="K19" s="8"/>
      <c r="L19" s="8"/>
      <c r="M19" s="8"/>
      <c r="N19" s="8"/>
      <c r="O19" s="8"/>
    </row>
    <row r="20" spans="1:15" x14ac:dyDescent="0.25">
      <c r="A20" s="8">
        <v>3</v>
      </c>
      <c r="B20" s="9" t="s">
        <v>24</v>
      </c>
      <c r="C20" s="8">
        <v>51718.3</v>
      </c>
      <c r="D20" s="11">
        <f t="shared" si="0"/>
        <v>51718.3</v>
      </c>
      <c r="E20" s="11">
        <v>53026.6</v>
      </c>
      <c r="F20" s="11">
        <f>E20/C20*100</f>
        <v>102.52966551491444</v>
      </c>
      <c r="G20" s="11">
        <f>E20/D20*100</f>
        <v>102.52966551491444</v>
      </c>
      <c r="H20" s="8">
        <v>0</v>
      </c>
      <c r="I20" s="8">
        <v>0</v>
      </c>
      <c r="J20" s="8">
        <v>51718.3</v>
      </c>
      <c r="K20" s="8">
        <v>53026.6</v>
      </c>
      <c r="L20" s="8"/>
      <c r="M20" s="8">
        <v>0</v>
      </c>
      <c r="N20" s="8"/>
      <c r="O20" s="8">
        <v>0</v>
      </c>
    </row>
    <row r="21" spans="1:15" x14ac:dyDescent="0.25">
      <c r="A21" s="8"/>
      <c r="B21" s="8">
        <v>101059</v>
      </c>
      <c r="C21" s="11"/>
      <c r="D21" s="11">
        <f t="shared" si="0"/>
        <v>0</v>
      </c>
      <c r="E21" s="11"/>
      <c r="F21" s="11"/>
      <c r="G21" s="11"/>
      <c r="H21" s="11"/>
      <c r="I21" s="11"/>
      <c r="J21" s="11"/>
      <c r="K21" s="11">
        <v>13259.2</v>
      </c>
      <c r="L21" s="11"/>
      <c r="M21" s="11"/>
      <c r="N21" s="11"/>
      <c r="O21" s="11"/>
    </row>
    <row r="22" spans="1:15" x14ac:dyDescent="0.25">
      <c r="A22" s="8"/>
      <c r="B22" s="8">
        <v>123020</v>
      </c>
      <c r="C22" s="8"/>
      <c r="D22" s="11">
        <f t="shared" si="0"/>
        <v>0</v>
      </c>
      <c r="E22" s="8"/>
      <c r="F22" s="8"/>
      <c r="G22" s="11"/>
      <c r="H22" s="8"/>
      <c r="I22" s="8"/>
      <c r="J22" s="8"/>
      <c r="K22" s="8"/>
      <c r="L22" s="8"/>
      <c r="M22" s="8"/>
      <c r="N22" s="8"/>
      <c r="O22" s="8"/>
    </row>
    <row r="23" spans="1:15" x14ac:dyDescent="0.25">
      <c r="A23" s="8"/>
      <c r="B23" s="8">
        <v>125025</v>
      </c>
      <c r="C23" s="8"/>
      <c r="D23" s="11">
        <f t="shared" si="0"/>
        <v>0</v>
      </c>
      <c r="E23" s="8"/>
      <c r="F23" s="8"/>
      <c r="G23" s="11"/>
      <c r="H23" s="8"/>
      <c r="I23" s="8"/>
      <c r="J23" s="8"/>
      <c r="K23" s="8"/>
      <c r="L23" s="8"/>
      <c r="M23" s="8"/>
      <c r="N23" s="8"/>
      <c r="O23" s="8"/>
    </row>
    <row r="24" spans="1:15" x14ac:dyDescent="0.25">
      <c r="A24" s="8"/>
      <c r="B24" s="8">
        <v>124028</v>
      </c>
      <c r="C24" s="8"/>
      <c r="D24" s="11">
        <f t="shared" si="0"/>
        <v>0</v>
      </c>
      <c r="E24" s="8"/>
      <c r="F24" s="8"/>
      <c r="G24" s="11"/>
      <c r="H24" s="8"/>
      <c r="I24" s="8"/>
      <c r="J24" s="8"/>
      <c r="K24" s="8"/>
      <c r="L24" s="8"/>
      <c r="M24" s="8"/>
      <c r="N24" s="8"/>
      <c r="O24" s="8"/>
    </row>
    <row r="25" spans="1:15" x14ac:dyDescent="0.25">
      <c r="A25" s="8">
        <v>4</v>
      </c>
      <c r="B25" s="9" t="s">
        <v>25</v>
      </c>
      <c r="C25" s="11">
        <v>3400</v>
      </c>
      <c r="D25" s="11">
        <f t="shared" si="0"/>
        <v>3400</v>
      </c>
      <c r="E25" s="11">
        <v>4641.7</v>
      </c>
      <c r="F25" s="11">
        <f>E25/C25*100</f>
        <v>136.52058823529413</v>
      </c>
      <c r="G25" s="11">
        <f>E25/D25*100</f>
        <v>136.52058823529413</v>
      </c>
      <c r="H25" s="8"/>
      <c r="I25" s="8"/>
      <c r="J25" s="11">
        <v>3400</v>
      </c>
      <c r="K25" s="8">
        <v>4641.7</v>
      </c>
      <c r="L25" s="8"/>
      <c r="M25" s="8"/>
      <c r="N25" s="8"/>
      <c r="O25" s="8"/>
    </row>
    <row r="26" spans="1:15" x14ac:dyDescent="0.25">
      <c r="A26" s="8"/>
      <c r="B26" s="9"/>
      <c r="C26" s="8"/>
      <c r="D26" s="11">
        <f t="shared" si="0"/>
        <v>0</v>
      </c>
      <c r="E26" s="8"/>
      <c r="F26" s="11"/>
      <c r="G26" s="11"/>
      <c r="H26" s="8"/>
      <c r="I26" s="8"/>
      <c r="J26" s="8"/>
      <c r="K26" s="8"/>
      <c r="L26" s="8"/>
      <c r="M26" s="8"/>
      <c r="N26" s="8"/>
      <c r="O26" s="8"/>
    </row>
    <row r="27" spans="1:15" x14ac:dyDescent="0.25">
      <c r="A27" s="8">
        <v>5</v>
      </c>
      <c r="B27" s="9" t="s">
        <v>26</v>
      </c>
      <c r="C27" s="11">
        <v>5500</v>
      </c>
      <c r="D27" s="11">
        <f t="shared" si="0"/>
        <v>5500</v>
      </c>
      <c r="E27" s="8">
        <v>4774.3999999999996</v>
      </c>
      <c r="F27" s="11">
        <f>E27/C27*100</f>
        <v>86.807272727272718</v>
      </c>
      <c r="G27" s="11">
        <f>E27/D27*100</f>
        <v>86.807272727272718</v>
      </c>
      <c r="H27" s="8"/>
      <c r="I27" s="8"/>
      <c r="J27" s="11">
        <v>5500</v>
      </c>
      <c r="K27" s="8">
        <v>4774.3999999999996</v>
      </c>
      <c r="L27" s="8"/>
      <c r="M27" s="8"/>
      <c r="N27" s="8"/>
      <c r="O27" s="8"/>
    </row>
    <row r="28" spans="1:15" x14ac:dyDescent="0.25">
      <c r="A28" s="8"/>
      <c r="B28" s="9" t="s">
        <v>27</v>
      </c>
      <c r="C28" s="8"/>
      <c r="D28" s="11">
        <f t="shared" si="0"/>
        <v>0</v>
      </c>
      <c r="E28" s="8"/>
      <c r="F28" s="11"/>
      <c r="G28" s="11"/>
      <c r="H28" s="8"/>
      <c r="I28" s="8"/>
      <c r="J28" s="8"/>
      <c r="K28" s="13">
        <v>13.1</v>
      </c>
      <c r="L28" s="8"/>
      <c r="M28" s="8"/>
      <c r="N28" s="8"/>
      <c r="O28" s="8"/>
    </row>
    <row r="29" spans="1:15" x14ac:dyDescent="0.25">
      <c r="A29" s="8">
        <v>6</v>
      </c>
      <c r="B29" s="9" t="s">
        <v>28</v>
      </c>
      <c r="C29" s="8">
        <v>376121.59999999998</v>
      </c>
      <c r="D29" s="11">
        <f t="shared" si="0"/>
        <v>376121.59999999998</v>
      </c>
      <c r="E29" s="11">
        <v>377573.6</v>
      </c>
      <c r="F29" s="11">
        <f>E29/C29*100</f>
        <v>100.38604536405246</v>
      </c>
      <c r="G29" s="11">
        <f>E29/D29*100</f>
        <v>100.38604536405246</v>
      </c>
      <c r="H29" s="8"/>
      <c r="I29" s="8"/>
      <c r="J29" s="8">
        <v>324302.3</v>
      </c>
      <c r="K29" s="8">
        <v>0</v>
      </c>
      <c r="L29" s="8"/>
      <c r="M29" s="8"/>
      <c r="N29" s="8"/>
      <c r="O29" s="8"/>
    </row>
    <row r="30" spans="1:15" x14ac:dyDescent="0.25">
      <c r="A30" s="8">
        <v>7</v>
      </c>
      <c r="B30" s="9" t="s">
        <v>29</v>
      </c>
      <c r="C30" s="11">
        <v>8401.2000000000007</v>
      </c>
      <c r="D30" s="11">
        <f t="shared" si="0"/>
        <v>8401.2000000000007</v>
      </c>
      <c r="E30" s="11">
        <v>8986.2000000000007</v>
      </c>
      <c r="F30" s="11"/>
      <c r="G30" s="11"/>
      <c r="H30" s="11"/>
      <c r="I30" s="11"/>
      <c r="J30" s="11">
        <v>8401.2000000000007</v>
      </c>
      <c r="K30" s="11"/>
      <c r="L30" s="11"/>
      <c r="M30" s="11"/>
      <c r="N30" s="11"/>
      <c r="O30" s="11"/>
    </row>
    <row r="31" spans="1:15" x14ac:dyDescent="0.25">
      <c r="A31" s="8">
        <v>8</v>
      </c>
      <c r="B31" s="9" t="s">
        <v>30</v>
      </c>
      <c r="C31" s="8">
        <v>16567.5</v>
      </c>
      <c r="D31" s="11">
        <f t="shared" si="0"/>
        <v>16567.5</v>
      </c>
      <c r="E31" s="11">
        <v>14550.3</v>
      </c>
      <c r="F31" s="11">
        <f t="shared" ref="F31:F36" si="1">E31/C31*100</f>
        <v>87.824354911724754</v>
      </c>
      <c r="G31" s="11">
        <f t="shared" ref="G31:G36" si="2">E31/D31*100</f>
        <v>87.824354911724754</v>
      </c>
      <c r="H31" s="8">
        <v>6377.1</v>
      </c>
      <c r="I31" s="8">
        <v>5410.6</v>
      </c>
      <c r="J31" s="11">
        <v>3805</v>
      </c>
      <c r="K31" s="8">
        <v>3977.7</v>
      </c>
      <c r="L31" s="8">
        <v>4134.7</v>
      </c>
      <c r="M31" s="8">
        <v>2910.3</v>
      </c>
      <c r="N31" s="11">
        <v>2313</v>
      </c>
      <c r="O31" s="14">
        <v>2232.3000000000002</v>
      </c>
    </row>
    <row r="32" spans="1:15" x14ac:dyDescent="0.25">
      <c r="A32" s="8">
        <v>9</v>
      </c>
      <c r="B32" s="9" t="s">
        <v>31</v>
      </c>
      <c r="C32" s="11">
        <v>15</v>
      </c>
      <c r="D32" s="11">
        <f t="shared" si="0"/>
        <v>15</v>
      </c>
      <c r="E32" s="8">
        <v>86.9</v>
      </c>
      <c r="F32" s="11">
        <f t="shared" si="1"/>
        <v>579.33333333333337</v>
      </c>
      <c r="G32" s="11">
        <f t="shared" si="2"/>
        <v>579.33333333333337</v>
      </c>
      <c r="H32" s="8">
        <v>0</v>
      </c>
      <c r="I32" s="8">
        <v>0</v>
      </c>
      <c r="J32" s="8"/>
      <c r="K32" s="8">
        <v>0</v>
      </c>
      <c r="L32" s="8"/>
      <c r="M32" s="8"/>
      <c r="N32" s="8"/>
      <c r="O32" s="8"/>
    </row>
    <row r="33" spans="1:15" x14ac:dyDescent="0.25">
      <c r="A33" s="8">
        <v>10</v>
      </c>
      <c r="B33" s="9" t="s">
        <v>32</v>
      </c>
      <c r="C33" s="11">
        <v>5000</v>
      </c>
      <c r="D33" s="11">
        <f t="shared" si="0"/>
        <v>5000</v>
      </c>
      <c r="E33" s="8">
        <v>8990.7000000000007</v>
      </c>
      <c r="F33" s="11">
        <f t="shared" si="1"/>
        <v>179.81400000000002</v>
      </c>
      <c r="G33" s="11">
        <f t="shared" si="2"/>
        <v>179.81400000000002</v>
      </c>
      <c r="H33" s="8"/>
      <c r="I33" s="8"/>
      <c r="J33" s="11">
        <v>5000</v>
      </c>
      <c r="K33" s="8">
        <v>8990.7000000000007</v>
      </c>
      <c r="L33" s="8"/>
      <c r="M33" s="8"/>
      <c r="N33" s="8"/>
      <c r="O33" s="8"/>
    </row>
    <row r="34" spans="1:15" x14ac:dyDescent="0.25">
      <c r="A34" s="8">
        <v>11</v>
      </c>
      <c r="B34" s="9" t="s">
        <v>33</v>
      </c>
      <c r="C34" s="8">
        <v>3703.3</v>
      </c>
      <c r="D34" s="11">
        <f t="shared" si="0"/>
        <v>3703.3</v>
      </c>
      <c r="E34" s="8">
        <v>3703.3</v>
      </c>
      <c r="F34" s="11">
        <f t="shared" si="1"/>
        <v>100</v>
      </c>
      <c r="G34" s="11">
        <f t="shared" si="2"/>
        <v>100</v>
      </c>
      <c r="H34" s="8"/>
      <c r="I34" s="8"/>
      <c r="J34" s="8">
        <v>3664.5</v>
      </c>
      <c r="K34" s="8">
        <v>0</v>
      </c>
      <c r="L34" s="8"/>
      <c r="M34" s="8"/>
      <c r="N34" s="8"/>
      <c r="O34" s="8"/>
    </row>
    <row r="35" spans="1:15" x14ac:dyDescent="0.25">
      <c r="A35" s="8">
        <v>12</v>
      </c>
      <c r="B35" s="9" t="s">
        <v>34</v>
      </c>
      <c r="C35" s="11">
        <v>9000</v>
      </c>
      <c r="D35" s="11">
        <f t="shared" si="0"/>
        <v>9000</v>
      </c>
      <c r="E35" s="8">
        <v>4724.8999999999996</v>
      </c>
      <c r="F35" s="11">
        <f t="shared" si="1"/>
        <v>52.498888888888885</v>
      </c>
      <c r="G35" s="11">
        <f t="shared" si="2"/>
        <v>52.498888888888885</v>
      </c>
      <c r="H35" s="8"/>
      <c r="I35" s="8"/>
      <c r="J35" s="8">
        <v>9000</v>
      </c>
      <c r="K35" s="8">
        <v>0</v>
      </c>
      <c r="L35" s="8"/>
      <c r="M35" s="8"/>
      <c r="N35" s="8"/>
      <c r="O35" s="8"/>
    </row>
    <row r="36" spans="1:15" x14ac:dyDescent="0.25">
      <c r="A36" s="8">
        <v>13</v>
      </c>
      <c r="B36" s="9" t="s">
        <v>35</v>
      </c>
      <c r="C36" s="11">
        <v>14500</v>
      </c>
      <c r="D36" s="11">
        <f t="shared" si="0"/>
        <v>14500</v>
      </c>
      <c r="E36" s="11">
        <v>4025.3</v>
      </c>
      <c r="F36" s="11">
        <f t="shared" si="1"/>
        <v>27.760689655172417</v>
      </c>
      <c r="G36" s="11">
        <f t="shared" si="2"/>
        <v>27.760689655172417</v>
      </c>
      <c r="H36" s="8"/>
      <c r="I36" s="8"/>
      <c r="J36" s="8">
        <v>14500</v>
      </c>
      <c r="K36" s="8">
        <v>0</v>
      </c>
      <c r="L36" s="8"/>
      <c r="M36" s="8"/>
      <c r="N36" s="8"/>
      <c r="O36" s="8"/>
    </row>
    <row r="37" spans="1:15" x14ac:dyDescent="0.25">
      <c r="A37" s="8">
        <v>14</v>
      </c>
      <c r="B37" s="9" t="s">
        <v>36</v>
      </c>
      <c r="C37" s="8"/>
      <c r="D37" s="11">
        <f t="shared" si="0"/>
        <v>0</v>
      </c>
      <c r="E37" s="11">
        <v>442.3</v>
      </c>
      <c r="F37" s="11"/>
      <c r="G37" s="11"/>
      <c r="H37" s="8"/>
      <c r="I37" s="8"/>
      <c r="J37" s="8"/>
      <c r="K37" s="8">
        <v>0</v>
      </c>
      <c r="L37" s="8"/>
      <c r="M37" s="8"/>
      <c r="N37" s="8"/>
      <c r="O37" s="8"/>
    </row>
    <row r="38" spans="1:15" x14ac:dyDescent="0.25">
      <c r="A38" s="8">
        <v>15</v>
      </c>
      <c r="B38" s="9" t="s">
        <v>37</v>
      </c>
      <c r="C38" s="11">
        <v>4382</v>
      </c>
      <c r="D38" s="11">
        <f t="shared" si="0"/>
        <v>4382</v>
      </c>
      <c r="E38" s="8">
        <v>1764.1</v>
      </c>
      <c r="F38" s="15">
        <f>E38/C38*100</f>
        <v>40.25787311729804</v>
      </c>
      <c r="G38" s="11">
        <f>E38/D38*100</f>
        <v>40.25787311729804</v>
      </c>
      <c r="H38" s="8"/>
      <c r="I38" s="8"/>
      <c r="J38" s="8">
        <v>2720</v>
      </c>
      <c r="K38" s="8">
        <v>0</v>
      </c>
      <c r="L38" s="8"/>
      <c r="M38" s="8"/>
      <c r="N38" s="8"/>
      <c r="O38" s="8"/>
    </row>
    <row r="39" spans="1:15" x14ac:dyDescent="0.25">
      <c r="A39" s="8">
        <v>16</v>
      </c>
      <c r="B39" s="9" t="s">
        <v>38</v>
      </c>
      <c r="C39" s="8"/>
      <c r="D39" s="11">
        <f t="shared" si="0"/>
        <v>0</v>
      </c>
      <c r="E39" s="8">
        <v>1956.1</v>
      </c>
      <c r="F39" s="8"/>
      <c r="G39" s="11"/>
      <c r="H39" s="8"/>
      <c r="I39" s="8"/>
      <c r="J39" s="8"/>
      <c r="K39" s="8">
        <v>0</v>
      </c>
      <c r="L39" s="8"/>
      <c r="M39" s="8"/>
      <c r="N39" s="8"/>
      <c r="O39" s="8"/>
    </row>
    <row r="40" spans="1:15" x14ac:dyDescent="0.25">
      <c r="A40" s="8">
        <v>17</v>
      </c>
      <c r="B40" s="9" t="s">
        <v>39</v>
      </c>
      <c r="C40" s="8"/>
      <c r="D40" s="11">
        <f t="shared" si="0"/>
        <v>0</v>
      </c>
      <c r="E40" s="11">
        <v>1850</v>
      </c>
      <c r="F40" s="8"/>
      <c r="G40" s="11"/>
      <c r="H40" s="8"/>
      <c r="I40" s="8"/>
      <c r="J40" s="8"/>
      <c r="K40" s="8">
        <v>0</v>
      </c>
      <c r="L40" s="8"/>
      <c r="M40" s="8"/>
      <c r="N40" s="8"/>
      <c r="O40" s="8"/>
    </row>
    <row r="41" spans="1:15" x14ac:dyDescent="0.25">
      <c r="A41" s="8"/>
      <c r="B41" s="9"/>
      <c r="C41" s="11">
        <f>C9+C13+C20+C26+C27+C29+C31+C32+C33+C34+C35+C36+C38+C39+C25+C37+C40+C30</f>
        <v>508919.6</v>
      </c>
      <c r="D41" s="11">
        <f t="shared" si="0"/>
        <v>508919.6</v>
      </c>
      <c r="E41" s="11">
        <f>SUM(E8:E40)-E30</f>
        <v>491058.99999999994</v>
      </c>
      <c r="F41" s="11">
        <f>E41/C41*100</f>
        <v>96.490486905986714</v>
      </c>
      <c r="G41" s="11">
        <f>E41/D41*100</f>
        <v>96.490486905986714</v>
      </c>
      <c r="H41" s="8">
        <f>H9+H13+H20+H26+H27+H29+H31+H32+H33+H34+H35+H36+H38+H39+H25</f>
        <v>7674.6</v>
      </c>
      <c r="I41" s="8">
        <f>I9+I13+I20+I26+I27+I29+I31+I32+I33+I34+I35+I36+I38+I39+I25</f>
        <v>5860.7000000000007</v>
      </c>
      <c r="J41" s="8">
        <f>J9+J13+J20+J26+J27+J29+J31+J32+J33+J34+J35+J36+J38+J39+J25</f>
        <v>432822.1</v>
      </c>
      <c r="K41" s="8">
        <f>K9+K13+K20+K26+K27+K29+K31+K32+K33+K34+K35+K36+K38+K39+K25+K37+K40+K28</f>
        <v>83674.499999999985</v>
      </c>
      <c r="L41" s="8">
        <f>L9+L13+L20+L26+L27+L29+L31+L32+L33+L34+L35+L36+L38+L39+L25</f>
        <v>4215.2</v>
      </c>
      <c r="M41" s="8">
        <f>M9+M13+M20+M26+M27+M29+M31+M32+M33+M34+M35+M36+M38+M39+M25</f>
        <v>2917.2000000000003</v>
      </c>
      <c r="N41" s="8">
        <f>N9+N13+N20+N26+N27+N29+N31+N32+N33+N34+N35+N36+N38+N39+N25</f>
        <v>2327.5</v>
      </c>
      <c r="O41" s="11">
        <f>O13+O31</f>
        <v>2246.8000000000002</v>
      </c>
    </row>
    <row r="42" spans="1:15" x14ac:dyDescent="0.25">
      <c r="A42" s="1"/>
      <c r="B42" s="1"/>
      <c r="C42" s="1"/>
      <c r="D42" s="1"/>
      <c r="E42" s="16">
        <v>332128</v>
      </c>
      <c r="F42" s="2" t="s">
        <v>40</v>
      </c>
      <c r="G42" s="2" t="s">
        <v>41</v>
      </c>
      <c r="H42" s="1"/>
      <c r="I42" s="1"/>
      <c r="J42" s="17"/>
      <c r="K42" s="1"/>
      <c r="L42" s="1"/>
      <c r="M42" s="1"/>
      <c r="N42" s="1"/>
      <c r="O42" s="1"/>
    </row>
    <row r="43" spans="1:15" x14ac:dyDescent="0.25">
      <c r="A43" s="1"/>
      <c r="B43" s="2" t="s">
        <v>42</v>
      </c>
      <c r="C43" s="17">
        <f>C41-C34-C29-C30</f>
        <v>120693.50000000001</v>
      </c>
      <c r="D43" s="17">
        <f>D41-D34-D29-D30</f>
        <v>120693.50000000001</v>
      </c>
      <c r="E43" s="17">
        <f>E41-E34-E29-E30</f>
        <v>100795.89999999998</v>
      </c>
      <c r="F43" s="17">
        <f>E43/D43*100</f>
        <v>83.5139423415511</v>
      </c>
      <c r="G43" s="17">
        <f>E43/C43*100</f>
        <v>83.5139423415511</v>
      </c>
      <c r="H43" s="1"/>
      <c r="I43" s="1"/>
      <c r="J43" s="17">
        <f>E42-E41</f>
        <v>-158930.99999999994</v>
      </c>
      <c r="K43" s="1"/>
      <c r="L43" s="1"/>
      <c r="M43" s="1"/>
      <c r="N43" s="1"/>
      <c r="O43" s="1"/>
    </row>
  </sheetData>
  <mergeCells count="6">
    <mergeCell ref="D3:I3"/>
    <mergeCell ref="C5:G5"/>
    <mergeCell ref="H5:I5"/>
    <mergeCell ref="J5:K5"/>
    <mergeCell ref="L5:M5"/>
    <mergeCell ref="N5:O5"/>
  </mergeCells>
  <pageMargins left="0.2" right="0.2" top="0.2" bottom="0.2" header="0.2" footer="0.3"/>
  <pageSetup paperSize="9"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Лист12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2021-02-23T08:46:13Z</dcterms:modified>
</cp:coreProperties>
</file>