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2"/>
  </bookViews>
  <sheets>
    <sheet name="Dimaeres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0">'Dimaeres'!$4:$7</definedName>
    <definedName name="_xlnm.Print_Titles" localSheetId="1">'Sheet1'!$4:$7</definedName>
    <definedName name="_xlnm.Print_Titles" localSheetId="2">'Sheet2'!$5:$7</definedName>
    <definedName name="_xlnm.Print_Titles" localSheetId="3">'Sheet3'!$5:$7</definedName>
    <definedName name="_xlnm.Print_Titles" localSheetId="5">'Sheet5'!$2:$4</definedName>
    <definedName name="_xlnm.Print_Titles" localSheetId="6">'Sheet6'!$5:$7</definedName>
    <definedName name="_xlnm.Print_Area" localSheetId="0">'Dimaeres'!$A$1:$P$138</definedName>
    <definedName name="_xlnm.Print_Area" localSheetId="1">'Sheet1'!$A$1:$F$138</definedName>
  </definedNames>
  <calcPr fullCalcOnLoad="1"/>
</workbook>
</file>

<file path=xl/sharedStrings.xml><?xml version="1.0" encoding="utf-8"?>
<sst xmlns="http://schemas.openxmlformats.org/spreadsheetml/2006/main" count="2864" uniqueCount="1025">
  <si>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</si>
  <si>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</si>
  <si>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</si>
  <si>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Ý³Ë³·Í³Ý³Ë³Ñ³ßí³ÛÇÝ ÷³ëï³ÃÕÃ»ñ 5134</t>
  </si>
  <si>
    <t>Կոմունալ ծառայություններ                        4213</t>
  </si>
  <si>
    <t>Þ»Ýù»ñÇ ¨ Ï³éáõÛóÝ»ñÇ ÁÝÃ³óÇÏ Ýáñá· 4251</t>
  </si>
  <si>
    <t>Ñ³ïáõÏ Ýå³ï³Ï³ÛÇÝ ³ÛÉ ÝÛáõÃ»ñ   4269</t>
  </si>
  <si>
    <t>îñ³Ýëåáñï³ÛÇÝ ÝÛáõÃ»ñ       4264</t>
  </si>
  <si>
    <t xml:space="preserve">ÀÝ¹Ñ³Ýáõñ µÝáõÛÃÇ ³ÛÉ Í³é³ÛáõÃÛáõÝÝ»ñ 4239 </t>
  </si>
  <si>
    <t>,</t>
  </si>
  <si>
    <t>²ÛÉ ë³ñù³íáñáõÙÝ»ñÇ Ó»éù µ»ñáõÙ 5129</t>
  </si>
  <si>
    <t>ØÇçáó³éáõÙÝ»ñÇ Ï³½Ù³Ï»ñåáõÙ 4239</t>
  </si>
  <si>
    <t xml:space="preserve">ԳԵՂԱՐՔՈՒՆԻՔԻ ՄԱՐԶԻ </t>
  </si>
  <si>
    <t>2018  ԹՎԱԿԱՆԻ  ԲՅՈՒՋԵ</t>
  </si>
  <si>
    <t xml:space="preserve">Հաստատված է  
</t>
  </si>
  <si>
    <t>Վարդենիս համայնքի ավագանու</t>
  </si>
  <si>
    <t xml:space="preserve"> 20____ թվականի _________________ -ի  N _____ որոշմամբ 
</t>
  </si>
  <si>
    <t>____________________________________________________________________________
(համայնքի բյուջեն սպասարկող տեղական գանձապետական բաժանմունքի անվանումը)</t>
  </si>
  <si>
    <t>ԱՐԱՄ ՌՈԲԵՐՏԻ ՀԱՐՈՒԹՅՈՒՆՅԱՆ</t>
  </si>
  <si>
    <t xml:space="preserve">ՀԱՄԱՅՆՔԻ ՂԵԿԱՎԱՐ՝
</t>
  </si>
  <si>
    <t xml:space="preserve">(անունը, ազգանունը, հայրանունը)
</t>
  </si>
  <si>
    <t>Կ. Տ.</t>
  </si>
  <si>
    <t>ï»Õ»Ï³ïí³Ï³Ý Í³é³ÛáõÃÛáõÝÝ»ñ  4234</t>
  </si>
  <si>
    <t>Î³åÇ Í³é³ÛáõÃÛáõÝ 4214</t>
  </si>
  <si>
    <t>î»Õ»Ï³ïí³Ï³Ý Í³é³ÛáõÃÛáõÝ 4234</t>
  </si>
  <si>
    <t>Ø»ù»Ý³ ë³ñù³íáñáõÙÝ»ñÇ ÁÝ³óÇÏ Ýáñá·áõÙ 4252</t>
  </si>
  <si>
    <t>¶ñ³ë»ÝÛ³Ï³ÛÇÝ ÝÛáõÃ»ñ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</si>
  <si>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</si>
  <si>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</si>
  <si>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</si>
  <si>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</si>
  <si>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</si>
  <si>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</si>
  <si>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</si>
  <si>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</si>
  <si>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</si>
  <si>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</si>
  <si>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</si>
  <si>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</si>
  <si>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</si>
  <si>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</si>
  <si>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</si>
  <si>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</si>
  <si>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</si>
  <si>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</si>
  <si>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</si>
  <si>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</si>
  <si>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</si>
  <si>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</si>
  <si>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</si>
  <si>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</si>
  <si>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</si>
  <si>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</si>
  <si>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</si>
  <si>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</si>
  <si>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</si>
  <si>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</si>
  <si>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</si>
  <si>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</si>
  <si>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</si>
  <si>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</si>
  <si>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</si>
  <si>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</si>
  <si>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</si>
  <si>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</si>
  <si>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</si>
  <si>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</si>
  <si>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</si>
  <si>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</si>
  <si>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</si>
  <si>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</si>
  <si>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</si>
  <si>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</si>
  <si>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</si>
  <si>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</si>
  <si>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</si>
  <si>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</si>
  <si>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</si>
  <si>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</si>
  <si>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</si>
  <si>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</si>
  <si>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</si>
  <si>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</si>
  <si>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</si>
  <si>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</si>
  <si>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</si>
  <si>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</si>
  <si>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</si>
  <si>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</si>
  <si>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</si>
  <si>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</si>
  <si>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</si>
  <si>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</si>
  <si>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</si>
  <si>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</si>
  <si>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</si>
  <si>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</si>
  <si>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</si>
  <si>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</si>
  <si>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</si>
  <si>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</si>
  <si>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</si>
  <si>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</si>
  <si>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</si>
  <si>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</si>
  <si>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</si>
  <si>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</si>
  <si>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</si>
  <si>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</si>
  <si>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</si>
  <si>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</si>
  <si>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</si>
  <si>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</si>
  <si>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</si>
  <si>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</si>
  <si>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</si>
  <si>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</si>
  <si>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</si>
  <si>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</si>
  <si>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</si>
  <si>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</si>
  <si>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</si>
  <si>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</si>
  <si>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</si>
  <si>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</si>
  <si>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</si>
  <si>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</si>
  <si>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</si>
  <si>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</si>
  <si>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</si>
  <si>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</si>
  <si>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</si>
  <si>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</si>
  <si>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</si>
  <si>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</si>
  <si>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</si>
  <si>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</si>
  <si>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</si>
  <si>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</si>
  <si>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</si>
  <si>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</si>
  <si>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</si>
  <si>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</si>
  <si>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</si>
  <si>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</si>
  <si>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</si>
  <si>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</si>
  <si>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</si>
  <si>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</si>
  <si>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</si>
  <si>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</si>
  <si>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</si>
  <si>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</si>
  <si>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</si>
  <si>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</si>
  <si>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</si>
  <si>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</si>
  <si>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</si>
  <si>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</si>
  <si>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</si>
  <si>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</si>
  <si>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</si>
  <si>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</si>
  <si>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</si>
  <si>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</si>
  <si>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</si>
  <si>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</si>
  <si>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</si>
  <si>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</si>
  <si>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</si>
  <si>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</si>
  <si>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</si>
  <si>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</si>
  <si>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</si>
  <si>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</si>
  <si>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</si>
  <si>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</si>
  <si>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</si>
  <si>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</si>
  <si>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</si>
  <si>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</si>
  <si>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</si>
  <si>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</si>
  <si>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</si>
  <si>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</si>
  <si>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</si>
  <si>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</si>
  <si>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</si>
  <si>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</si>
  <si>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</si>
  <si>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</si>
  <si>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</si>
  <si>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</si>
  <si>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</si>
  <si>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</si>
  <si>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</si>
  <si>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</si>
  <si>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</si>
  <si>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</si>
  <si>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</si>
  <si>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</si>
  <si>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</si>
  <si>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</si>
  <si>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</si>
  <si>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</si>
  <si>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</si>
  <si>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</si>
  <si>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</si>
  <si>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</si>
  <si>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</si>
  <si>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</si>
  <si>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</si>
  <si>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</si>
  <si>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</si>
  <si>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</si>
  <si>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</si>
  <si>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</si>
  <si>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</si>
  <si>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Ø³ÝÏ³å³ñï»½Ç å³Ñå³ÝÙ³Ý Í³Ëë»ñ   4239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</si>
  <si>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</si>
  <si>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</si>
  <si>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</si>
  <si>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</si>
  <si>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</si>
  <si>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</si>
  <si>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</si>
  <si>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</si>
  <si>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</si>
  <si>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</si>
  <si>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</si>
  <si>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</si>
  <si>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</si>
  <si>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</si>
  <si>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</si>
  <si>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</si>
  <si>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</si>
  <si>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</si>
  <si>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</si>
  <si>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</si>
  <si>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</si>
  <si>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</si>
  <si>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</si>
  <si>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</si>
  <si>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</si>
  <si>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</si>
  <si>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</si>
  <si>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</si>
  <si>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</si>
  <si>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</si>
  <si>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</si>
  <si>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</si>
  <si>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</si>
  <si>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</si>
  <si>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</si>
  <si>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</si>
  <si>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</si>
  <si>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</si>
  <si>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</si>
  <si>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</si>
  <si>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</si>
  <si>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</si>
  <si>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</si>
  <si>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</si>
  <si>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</si>
  <si>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</si>
  <si>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</si>
  <si>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</si>
  <si>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</si>
  <si>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</si>
  <si>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</si>
  <si>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</si>
  <si>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</si>
  <si>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</si>
  <si>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</si>
  <si>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</si>
  <si>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</si>
  <si>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</si>
  <si>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</si>
  <si>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</si>
  <si>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</si>
  <si>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</si>
  <si>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</si>
  <si>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</si>
  <si>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</si>
  <si>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</si>
  <si>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</si>
  <si>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</si>
  <si>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</si>
  <si>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</si>
  <si>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</si>
  <si>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</si>
  <si>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</si>
  <si>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</si>
  <si>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ՎԱՐԴԵՆԻՍ   ՀԱՄԱՅՆՔԱՅՆՔԱՊԵՏԱՐԱՆԻ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</si>
  <si>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</si>
  <si>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</si>
  <si>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</si>
  <si>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</si>
  <si>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</si>
  <si>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</si>
  <si>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</si>
  <si>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</si>
  <si>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</si>
  <si>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</si>
  <si>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</si>
  <si>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</si>
  <si>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</si>
  <si>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¾Ý»ñ·»ïÇÏ Ì³é³ÛáõÃÛáõÝÝ»ñ 4212</t>
  </si>
  <si>
    <t>ÎáÙáõÝ³É Í³é³ÛáõÃÛáõÝÝ»ñ   4213</t>
  </si>
  <si>
    <t>ÀÝ¹Ñ³Ýáõñ µÝáõÛÃÇ ³ÛÉ Í³é³ÛáõÃÛáõÝÝ»ñ 4239</t>
  </si>
  <si>
    <t>²ßË³ï³í³ñÓ  4111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</si>
  <si>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</si>
  <si>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</si>
  <si>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</si>
  <si>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</si>
  <si>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</si>
  <si>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</si>
  <si>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</si>
  <si>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</si>
  <si>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</si>
  <si>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</si>
  <si>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</si>
  <si>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</si>
  <si>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</si>
  <si>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</si>
  <si>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</si>
  <si>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</si>
  <si>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</si>
  <si>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</si>
  <si>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</si>
  <si>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</si>
  <si>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</si>
  <si>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</si>
  <si>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</si>
  <si>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</si>
  <si>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</si>
  <si>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</si>
  <si>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</si>
  <si>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ä³ñ·¨³ïñáõÙ                                            4112</t>
  </si>
  <si>
    <t>ú·ÝáõÃÛáõÝ µ³ñÓñ³·áõÛÝ áõë³ÝáÕÝ»ñÇÝ  4729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</si>
  <si>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</si>
  <si>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</si>
  <si>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</si>
  <si>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</si>
  <si>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</si>
  <si>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</si>
  <si>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</si>
  <si>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</si>
  <si>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</si>
  <si>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</si>
  <si>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</si>
  <si>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</si>
  <si>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</si>
  <si>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</si>
  <si>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</si>
  <si>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</si>
  <si>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</si>
  <si>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</si>
  <si>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</si>
  <si>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</si>
  <si>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</si>
  <si>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</si>
  <si>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</si>
  <si>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</si>
  <si>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</si>
  <si>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</si>
  <si>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</si>
  <si>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</si>
  <si>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</si>
  <si>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</si>
  <si>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</si>
  <si>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</si>
  <si>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</si>
  <si>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</si>
  <si>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</si>
  <si>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</si>
  <si>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</si>
  <si>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</si>
  <si>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</si>
  <si>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</si>
  <si>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</si>
  <si>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</si>
  <si>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</si>
  <si>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</si>
  <si>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</si>
  <si>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</si>
  <si>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</si>
  <si>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</si>
  <si>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</si>
  <si>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</si>
  <si>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</si>
  <si>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</si>
  <si>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</si>
  <si>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</si>
  <si>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</si>
  <si>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</si>
  <si>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</si>
  <si>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</si>
  <si>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</si>
  <si>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</si>
  <si>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</si>
  <si>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</si>
  <si>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</si>
  <si>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</si>
  <si>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</si>
  <si>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</si>
  <si>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</si>
  <si>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</si>
  <si>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</si>
  <si>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</si>
  <si>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</si>
  <si>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</si>
  <si>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</si>
  <si>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</si>
  <si>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</si>
  <si>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</si>
  <si>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</si>
  <si>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</si>
  <si>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</si>
  <si>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</si>
  <si>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</si>
  <si>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</si>
  <si>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</si>
  <si>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</si>
  <si>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</si>
  <si>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</si>
  <si>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</si>
  <si>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</si>
  <si>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</si>
  <si>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</si>
  <si>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</si>
  <si>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</si>
  <si>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</si>
  <si>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</si>
  <si>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</si>
  <si>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</si>
  <si>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</si>
  <si>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</si>
  <si>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</si>
  <si>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</si>
  <si>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</si>
  <si>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</si>
  <si>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</si>
  <si>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</si>
  <si>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</si>
  <si>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</si>
  <si>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</si>
  <si>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</si>
  <si>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</si>
  <si>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</si>
  <si>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</si>
  <si>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</si>
  <si>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</si>
  <si>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</si>
  <si>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</si>
  <si>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</si>
  <si>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</si>
  <si>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</si>
  <si>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</si>
  <si>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</si>
  <si>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</si>
  <si>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</si>
  <si>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</si>
  <si>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</si>
  <si>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</si>
  <si>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</si>
  <si>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</si>
  <si>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</si>
  <si>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</si>
  <si>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</si>
  <si>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</si>
  <si>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</si>
  <si>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</si>
  <si>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</si>
  <si>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</si>
  <si>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</si>
  <si>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</si>
  <si>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</si>
  <si>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</si>
  <si>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</si>
  <si>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</si>
  <si>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</si>
  <si>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</si>
  <si>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</si>
  <si>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</si>
  <si>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</si>
  <si>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</si>
  <si>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</si>
  <si>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</si>
  <si>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</si>
  <si>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</si>
  <si>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</si>
  <si>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</si>
  <si>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</si>
  <si>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</si>
  <si>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</si>
  <si>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</si>
  <si>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</si>
  <si>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</si>
  <si>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</si>
  <si>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</si>
  <si>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</si>
  <si>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</si>
  <si>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</si>
  <si>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</si>
  <si>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</si>
  <si>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</si>
  <si>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</si>
  <si>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</si>
  <si>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</si>
  <si>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</si>
  <si>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</si>
  <si>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</si>
  <si>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</si>
  <si>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</si>
  <si>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</si>
  <si>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</si>
  <si>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</si>
  <si>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</si>
  <si>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</si>
  <si>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</si>
  <si>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</si>
  <si>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</si>
  <si>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</si>
  <si>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</si>
  <si>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</si>
  <si>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</si>
  <si>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</si>
  <si>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</si>
  <si>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</si>
  <si>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</si>
  <si>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</si>
  <si>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</si>
  <si>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</si>
  <si>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</si>
  <si>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</si>
  <si>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</si>
  <si>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</si>
  <si>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</si>
  <si>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</si>
  <si>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</si>
  <si>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</si>
  <si>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</si>
  <si>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</si>
  <si>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</si>
  <si>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</si>
  <si>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</si>
  <si>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</si>
  <si>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</si>
  <si>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</si>
  <si>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</si>
  <si>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</si>
  <si>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</si>
  <si>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</si>
  <si>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</si>
  <si>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</si>
  <si>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</si>
  <si>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</si>
  <si>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</si>
  <si>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</si>
  <si>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</si>
  <si>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îñ³Ýëåáñï³ÛÇÝ ë³ñù³íáñáõÙÝ»ñ        5121</t>
  </si>
  <si>
    <t>ì³ñã³Ï³Ýê³ñù³íáñáõÙÝ»ñ                                5122</t>
  </si>
  <si>
    <t>Üí»ñ³ïíáõÃÛáõÝ  4819</t>
  </si>
  <si>
    <t>ÀÝ¹Ñ³Ýáõñ µÝáõÛÃÇ ³ÛÉ Í³é³ÛáõÃÛáõÝÝ»ñ   4239</t>
  </si>
  <si>
    <t>Ü»ñÏ³Ûóáõóã³Ï³Ý Í³Ëë»ñ         4237</t>
  </si>
  <si>
    <t>Ð³ñÏ»ñ ïáõñù»ñ   4823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</si>
  <si>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</si>
  <si>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</si>
  <si>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</si>
  <si>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</si>
  <si>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</si>
  <si>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</si>
  <si>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</si>
  <si>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</si>
  <si>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</si>
  <si>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</si>
  <si>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</si>
  <si>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</si>
  <si>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</si>
  <si>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</si>
  <si>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</si>
  <si>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</si>
  <si>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</si>
  <si>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</si>
  <si>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</si>
  <si>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</si>
  <si>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</si>
  <si>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</si>
  <si>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</si>
  <si>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</si>
  <si>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</si>
  <si>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</si>
  <si>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</si>
  <si>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</si>
  <si>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</si>
  <si>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</si>
  <si>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</si>
  <si>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</si>
  <si>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</si>
  <si>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</si>
  <si>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</si>
  <si>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</si>
  <si>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</si>
  <si>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</si>
  <si>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</si>
  <si>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</si>
  <si>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</si>
  <si>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</si>
  <si>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</si>
  <si>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</si>
  <si>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</si>
  <si>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</si>
  <si>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</si>
  <si>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</si>
  <si>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</si>
  <si>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</si>
  <si>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</si>
  <si>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</si>
  <si>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</si>
  <si>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</si>
  <si>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</si>
  <si>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</si>
  <si>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</si>
  <si>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</si>
  <si>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</si>
  <si>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</si>
  <si>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</si>
  <si>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</si>
  <si>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</si>
  <si>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</si>
  <si>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</si>
  <si>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</si>
  <si>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</si>
  <si>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</si>
  <si>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</si>
  <si>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</si>
  <si>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</si>
  <si>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</si>
  <si>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</si>
  <si>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</si>
  <si>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</si>
  <si>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</si>
  <si>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</si>
  <si>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</si>
  <si>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</si>
  <si>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</si>
  <si>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</si>
  <si>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</si>
  <si>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</si>
  <si>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</si>
  <si>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</si>
  <si>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</si>
  <si>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</si>
  <si>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</si>
  <si>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</si>
  <si>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</si>
  <si>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</si>
  <si>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</si>
  <si>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</si>
  <si>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</si>
  <si>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</si>
  <si>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</si>
  <si>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</si>
  <si>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</si>
  <si>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</si>
  <si>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</si>
  <si>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</si>
  <si>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</si>
  <si>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</si>
  <si>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Î³å Ýáñá·áõÙ 5113</t>
  </si>
  <si>
    <t>Ü³Ë³·Í³ Ý³Ë³Ñ³ßí³ÛÇÝ ÷³ëï³ÃÕÃ» 5134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</si>
  <si>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</si>
  <si>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</si>
  <si>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</si>
  <si>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</si>
  <si>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</si>
  <si>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</si>
  <si>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</si>
  <si>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</si>
  <si>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</si>
  <si>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</si>
  <si>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</si>
  <si>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</si>
  <si>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</si>
  <si>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</si>
  <si>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</si>
  <si>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</si>
  <si>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</si>
  <si>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</si>
  <si>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</si>
  <si>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</si>
  <si>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</si>
  <si>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</si>
  <si>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</si>
  <si>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</si>
  <si>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</si>
  <si>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</si>
  <si>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</si>
  <si>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</si>
  <si>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</si>
  <si>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</si>
  <si>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</si>
  <si>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</si>
  <si>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</si>
  <si>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</si>
  <si>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</si>
  <si>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</si>
  <si>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</si>
  <si>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</si>
  <si>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</si>
  <si>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</si>
  <si>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Ð³ïáõÏ Ýå³ï³Ï³ÛÇÝ ³ÛÉ ÝÛáõÃ»ñ</t>
  </si>
  <si>
    <t>²ÚÉ ë³ñù³íáñáõÙÝ»ñ  5129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</si>
  <si>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</si>
  <si>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</si>
  <si>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</si>
  <si>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</si>
  <si>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</si>
  <si>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</si>
  <si>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</si>
  <si>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</si>
  <si>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</si>
  <si>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</si>
  <si>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</si>
  <si>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</si>
  <si>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</si>
  <si>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</si>
  <si>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</si>
  <si>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</si>
  <si>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</si>
  <si>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</si>
  <si>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</si>
  <si>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</si>
  <si>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</si>
  <si>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</si>
  <si>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</si>
  <si>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</si>
  <si>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</si>
  <si>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</si>
  <si>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Î³åÇ Í³é³ÛáõÃÛáõÝ                               4214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</si>
  <si>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</si>
  <si>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</si>
  <si>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</si>
  <si>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</si>
  <si>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</si>
  <si>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</si>
  <si>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</si>
  <si>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</si>
  <si>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</si>
  <si>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</si>
  <si>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</si>
  <si>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</si>
  <si>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</si>
  <si>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0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</si>
  <si>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</si>
  <si>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</si>
  <si>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</si>
  <si>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</si>
  <si>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</si>
  <si>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</si>
  <si>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</si>
  <si>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</si>
  <si>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</si>
  <si>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</si>
  <si>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</si>
  <si>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</si>
  <si>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</si>
  <si>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</si>
  <si>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</si>
  <si>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</si>
  <si>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</si>
  <si>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</si>
  <si>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</si>
  <si>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</si>
  <si>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</si>
  <si>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</si>
  <si>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</si>
  <si>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</si>
  <si>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</si>
  <si>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</si>
  <si>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</si>
  <si>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</si>
  <si>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</si>
  <si>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</si>
  <si>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</si>
  <si>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</si>
  <si>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</si>
  <si>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</si>
  <si>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</si>
  <si>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</si>
  <si>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</si>
  <si>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</si>
  <si>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</si>
  <si>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</si>
  <si>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</si>
  <si>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</si>
  <si>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</si>
  <si>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</si>
  <si>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</si>
  <si>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</si>
  <si>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</si>
  <si>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</si>
  <si>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</si>
  <si>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</si>
  <si>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</si>
  <si>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</si>
  <si>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</si>
  <si>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</si>
  <si>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</si>
  <si>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</si>
  <si>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</si>
  <si>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</si>
  <si>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</si>
  <si>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</si>
  <si>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</si>
  <si>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</si>
  <si>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</si>
  <si>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</si>
  <si>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</si>
  <si>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</si>
  <si>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</si>
  <si>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</si>
  <si>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</si>
  <si>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</si>
  <si>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</si>
  <si>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</si>
  <si>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</si>
  <si>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1146</t>
  </si>
  <si>
    <t>Îñå³ÏÝ»ñáõÙ ï»ËÝÇÏ³Ï³Ý Ñ»ÕáõÏÝ»ñÇ í³×³éùÇ Ñ³Ù³ñ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</si>
  <si>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</si>
  <si>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</si>
  <si>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</si>
  <si>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</si>
  <si>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</si>
  <si>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</si>
  <si>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</si>
  <si>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</si>
  <si>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</si>
  <si>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</si>
  <si>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</si>
  <si>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</si>
  <si>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</si>
  <si>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</si>
  <si>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</si>
  <si>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</si>
  <si>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</si>
  <si>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</si>
  <si>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</si>
  <si>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</si>
  <si>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</si>
  <si>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</si>
  <si>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</si>
  <si>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</si>
  <si>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</si>
  <si>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</si>
  <si>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</si>
  <si>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</si>
  <si>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</si>
  <si>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</si>
  <si>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</si>
  <si>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</si>
  <si>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</si>
  <si>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</si>
  <si>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</si>
  <si>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</si>
  <si>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</si>
  <si>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</si>
  <si>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</si>
  <si>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</si>
  <si>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</si>
  <si>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</si>
  <si>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>²å³Ñáí³·ñ³Ï³Ý Í³Ëë»ñ                 4215</t>
  </si>
  <si>
    <t>Ø»ù»Ý³ ë³ñù³íáñõáÙÝ»ñÇ ÁÝÃ³óÇÏ Ýáñá·áõÙ   4252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</si>
  <si>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</si>
  <si>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</si>
  <si>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</si>
  <si>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</si>
  <si>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</si>
  <si>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</si>
  <si>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</si>
  <si>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</si>
  <si>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</si>
  <si>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</si>
  <si>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</si>
  <si>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</si>
  <si>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</si>
  <si>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</si>
  <si>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Ü»ñ¹ñáõÙ Ù³ÝÏ³å³ñï»½Ç Ï³å ÞÇÝ³ñ³ñ³áõÃÛáõÝ  5112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</si>
  <si>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</si>
  <si>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</si>
  <si>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</si>
  <si>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</si>
  <si>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</si>
  <si>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Î»Ýó³Õ³ÛÇÝ ¨ Ñ³Ýñ. ëÝáõÝÝ¹  4267</t>
  </si>
  <si>
    <t>îñ³Ýëåáñï³ÛÇÝ ÝÛáõÃ»ñ          4264</t>
  </si>
  <si>
    <t>Ø³ëÝ³·Çï³Ï³Ý Í³é³ÛáõÃÛáõÝ  4241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</si>
  <si>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</si>
  <si>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</si>
  <si>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</si>
  <si>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</si>
  <si>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</si>
  <si>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</si>
  <si>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</si>
  <si>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</si>
  <si>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</si>
  <si>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</si>
  <si>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</si>
  <si>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</si>
  <si>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</si>
  <si>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</si>
  <si>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</si>
  <si>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</si>
  <si>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</si>
  <si>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</si>
  <si>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</si>
  <si>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</si>
  <si>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</si>
  <si>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</si>
  <si>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</si>
  <si>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</si>
  <si>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</si>
  <si>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</si>
  <si>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</si>
  <si>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</si>
  <si>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</si>
  <si>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</si>
  <si>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</si>
  <si>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</si>
  <si>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</si>
  <si>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</si>
  <si>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</si>
  <si>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</si>
  <si>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</si>
  <si>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</si>
  <si>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</si>
  <si>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</si>
  <si>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</si>
  <si>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</si>
  <si>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</si>
  <si>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</si>
  <si>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</si>
  <si>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</si>
  <si>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</si>
  <si>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</si>
  <si>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</si>
  <si>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</si>
  <si>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</si>
  <si>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</si>
  <si>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</si>
  <si>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</si>
  <si>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</si>
  <si>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</si>
  <si>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</si>
  <si>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</si>
  <si>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</si>
  <si>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</si>
  <si>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</si>
  <si>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</si>
  <si>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</si>
  <si>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</si>
  <si>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</si>
  <si>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</si>
  <si>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</si>
  <si>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</si>
  <si>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</si>
  <si>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</si>
  <si>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</si>
  <si>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</si>
  <si>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</si>
  <si>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</si>
  <si>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</si>
  <si>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</si>
  <si>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</si>
  <si>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</si>
  <si>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</si>
  <si>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</si>
  <si>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</si>
  <si>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</si>
  <si>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</si>
  <si>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</si>
  <si>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</si>
  <si>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</si>
  <si>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</si>
  <si>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</si>
  <si>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</si>
  <si>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</si>
  <si>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</si>
  <si>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</si>
  <si>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</si>
  <si>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</si>
  <si>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</si>
  <si>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</si>
  <si>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</si>
  <si>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</si>
  <si>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</si>
  <si>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</si>
  <si>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</si>
  <si>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</si>
  <si>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</si>
  <si>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</si>
  <si>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</si>
  <si>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</si>
  <si>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</si>
  <si>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</si>
  <si>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</si>
  <si>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</si>
  <si>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</si>
  <si>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</si>
  <si>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</si>
  <si>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</si>
  <si>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</si>
  <si>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</si>
  <si>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</si>
  <si>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</si>
  <si>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</si>
  <si>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</si>
  <si>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</si>
  <si>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</si>
  <si>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>æñ³·ÍÇ Ï³å Ýáñá·Ù³Ý Ý»ñ¹ñáõÙ  4657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</si>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</sst>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0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0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b/>
      <sz val="14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horizontal="centerContinuous" vertical="center" wrapText="1"/>
    </xf>
    <xf numFmtId="0" fontId="7" fillId="32" borderId="14" xfId="0" applyFont="1" applyFill="1" applyBorder="1" applyAlignment="1">
      <alignment horizontal="centerContinuous" vertical="center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top"/>
    </xf>
    <xf numFmtId="49" fontId="13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2" borderId="13" xfId="0" applyFont="1" applyFill="1" applyBorder="1" applyAlignment="1">
      <alignment horizontal="centerContinuous" vertical="center" wrapText="1"/>
    </xf>
    <xf numFmtId="0" fontId="2" fillId="32" borderId="14" xfId="0" applyFont="1" applyFill="1" applyBorder="1" applyAlignment="1">
      <alignment horizontal="centerContinuous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2" borderId="49" xfId="0" applyFont="1" applyFill="1" applyBorder="1" applyAlignment="1">
      <alignment horizontal="centerContinuous" vertical="center" wrapText="1"/>
    </xf>
    <xf numFmtId="0" fontId="2" fillId="32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2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31" fillId="32" borderId="23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49" fontId="17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 vertical="center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7" fillId="32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2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2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31" fillId="32" borderId="55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left" vertical="top" wrapText="1"/>
    </xf>
    <xf numFmtId="0" fontId="13" fillId="32" borderId="58" xfId="0" applyFont="1" applyFill="1" applyBorder="1" applyAlignment="1">
      <alignment horizontal="left" vertical="top" wrapText="1"/>
    </xf>
    <xf numFmtId="49" fontId="17" fillId="32" borderId="58" xfId="0" applyNumberFormat="1" applyFont="1" applyFill="1" applyBorder="1" applyAlignment="1">
      <alignment horizontal="center"/>
    </xf>
    <xf numFmtId="0" fontId="12" fillId="32" borderId="48" xfId="0" applyFont="1" applyFill="1" applyBorder="1" applyAlignment="1">
      <alignment horizontal="left" vertical="top" wrapText="1"/>
    </xf>
    <xf numFmtId="0" fontId="4" fillId="32" borderId="4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2" borderId="25" xfId="0" applyFont="1" applyFill="1" applyBorder="1" applyAlignment="1">
      <alignment horizontal="center" vertical="center"/>
    </xf>
    <xf numFmtId="0" fontId="31" fillId="32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2" borderId="56" xfId="0" applyNumberFormat="1" applyFont="1" applyFill="1" applyBorder="1" applyAlignment="1">
      <alignment horizontal="center"/>
    </xf>
    <xf numFmtId="49" fontId="17" fillId="32" borderId="23" xfId="0" applyNumberFormat="1" applyFont="1" applyFill="1" applyBorder="1" applyAlignment="1">
      <alignment horizontal="center"/>
    </xf>
    <xf numFmtId="49" fontId="17" fillId="32" borderId="51" xfId="0" applyNumberFormat="1" applyFont="1" applyFill="1" applyBorder="1" applyAlignment="1">
      <alignment horizontal="center"/>
    </xf>
    <xf numFmtId="49" fontId="12" fillId="32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2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2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53" xfId="0" applyNumberFormat="1" applyFont="1" applyBorder="1" applyAlignment="1">
      <alignment/>
    </xf>
    <xf numFmtId="210" fontId="0" fillId="0" borderId="31" xfId="0" applyNumberFormat="1" applyBorder="1" applyAlignment="1">
      <alignment horizontal="center"/>
    </xf>
    <xf numFmtId="210" fontId="0" fillId="0" borderId="50" xfId="0" applyNumberFormat="1" applyBorder="1" applyAlignment="1">
      <alignment horizontal="center"/>
    </xf>
    <xf numFmtId="210" fontId="2" fillId="0" borderId="19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/>
    </xf>
    <xf numFmtId="210" fontId="1" fillId="0" borderId="2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20" xfId="0" applyNumberFormat="1" applyFont="1" applyBorder="1" applyAlignment="1">
      <alignment/>
    </xf>
    <xf numFmtId="210" fontId="1" fillId="0" borderId="20" xfId="0" applyNumberFormat="1" applyFont="1" applyBorder="1" applyAlignment="1">
      <alignment horizontal="center" vertical="center" wrapText="1"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210" fontId="29" fillId="0" borderId="47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210" fontId="0" fillId="0" borderId="0" xfId="0" applyNumberFormat="1" applyAlignment="1">
      <alignment/>
    </xf>
    <xf numFmtId="210" fontId="1" fillId="0" borderId="0" xfId="0" applyNumberFormat="1" applyFont="1" applyAlignment="1">
      <alignment vertical="center"/>
    </xf>
    <xf numFmtId="210" fontId="2" fillId="0" borderId="0" xfId="0" applyNumberFormat="1" applyFont="1" applyAlignment="1">
      <alignment/>
    </xf>
    <xf numFmtId="0" fontId="4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3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41" fillId="33" borderId="0" xfId="0" applyFont="1" applyFill="1" applyAlignment="1" applyProtection="1">
      <alignment horizontal="center" vertical="top" wrapText="1" readingOrder="1"/>
      <protection locked="0"/>
    </xf>
    <xf numFmtId="0" fontId="44" fillId="0" borderId="0" xfId="0" applyFont="1" applyAlignment="1" applyProtection="1">
      <alignment horizontal="center" vertical="top" wrapText="1" readingOrder="1"/>
      <protection locked="0"/>
    </xf>
    <xf numFmtId="0" fontId="46" fillId="0" borderId="0" xfId="0" applyFont="1" applyAlignment="1" applyProtection="1">
      <alignment vertical="top" wrapText="1" readingOrder="1"/>
      <protection locked="0"/>
    </xf>
    <xf numFmtId="0" fontId="44" fillId="0" borderId="72" xfId="0" applyFont="1" applyBorder="1" applyAlignment="1" applyProtection="1">
      <alignment horizontal="center" vertical="top" wrapText="1" readingOrder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right" vertical="top" wrapText="1" readingOrder="1"/>
      <protection locked="0"/>
    </xf>
    <xf numFmtId="0" fontId="44" fillId="0" borderId="73" xfId="0" applyFont="1" applyBorder="1" applyAlignment="1" applyProtection="1">
      <alignment horizontal="center" vertical="top" wrapText="1" readingOrder="1"/>
      <protection locked="0"/>
    </xf>
    <xf numFmtId="0" fontId="45" fillId="0" borderId="0" xfId="0" applyFont="1" applyAlignment="1" applyProtection="1">
      <alignment horizontal="center" vertical="top" wrapText="1" readingOrder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203" fontId="8" fillId="0" borderId="74" xfId="0" applyNumberFormat="1" applyFont="1" applyFill="1" applyBorder="1" applyAlignment="1">
      <alignment horizontal="center" vertical="center" wrapText="1"/>
    </xf>
    <xf numFmtId="203" fontId="8" fillId="0" borderId="76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">
      <selection activeCell="E12" sqref="E12:K12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2.710937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574" t="s">
        <v>12</v>
      </c>
      <c r="G2" s="572"/>
      <c r="H2" s="572"/>
      <c r="I2" s="572"/>
      <c r="J2" s="572"/>
      <c r="K2" s="572"/>
    </row>
    <row r="3" ht="10.5" customHeight="1"/>
    <row r="4" spans="6:11" ht="21" customHeight="1">
      <c r="F4" s="574" t="s">
        <v>293</v>
      </c>
      <c r="G4" s="572"/>
      <c r="H4" s="572"/>
      <c r="I4" s="572"/>
      <c r="J4" s="572"/>
      <c r="K4" s="572"/>
    </row>
    <row r="5" ht="14.25" customHeight="1"/>
    <row r="6" spans="5:11" ht="36" customHeight="1">
      <c r="E6" s="575" t="s">
        <v>13</v>
      </c>
      <c r="F6" s="572"/>
      <c r="G6" s="572"/>
      <c r="H6" s="572"/>
      <c r="I6" s="572"/>
      <c r="J6" s="572"/>
      <c r="K6" s="572"/>
    </row>
    <row r="7" ht="3" customHeight="1"/>
    <row r="8" spans="5:11" ht="21" customHeight="1">
      <c r="E8" s="576"/>
      <c r="F8" s="572"/>
      <c r="G8" s="572"/>
      <c r="H8" s="572"/>
      <c r="I8" s="572"/>
      <c r="J8" s="572"/>
      <c r="K8" s="572"/>
    </row>
    <row r="9" ht="3" customHeight="1"/>
    <row r="10" spans="5:11" ht="24.75" customHeight="1">
      <c r="E10" s="571" t="s">
        <v>14</v>
      </c>
      <c r="F10" s="572"/>
      <c r="G10" s="572"/>
      <c r="H10" s="572"/>
      <c r="I10" s="572"/>
      <c r="J10" s="572"/>
      <c r="K10" s="572"/>
    </row>
    <row r="11" ht="6.75" customHeight="1"/>
    <row r="12" spans="5:11" ht="21" customHeight="1">
      <c r="E12" s="573" t="s">
        <v>15</v>
      </c>
      <c r="F12" s="572"/>
      <c r="G12" s="572"/>
      <c r="H12" s="572"/>
      <c r="I12" s="572"/>
      <c r="J12" s="572"/>
      <c r="K12" s="572"/>
    </row>
    <row r="13" ht="3" customHeight="1"/>
    <row r="14" spans="5:11" ht="24.75" customHeight="1">
      <c r="E14" s="573" t="s">
        <v>16</v>
      </c>
      <c r="F14" s="572"/>
      <c r="G14" s="572"/>
      <c r="H14" s="572"/>
      <c r="I14" s="572"/>
      <c r="J14" s="572"/>
      <c r="K14" s="572"/>
    </row>
    <row r="15" ht="28.5" customHeight="1"/>
    <row r="16" spans="4:14" ht="36" customHeight="1">
      <c r="D16" s="577" t="s">
        <v>17</v>
      </c>
      <c r="E16" s="572"/>
      <c r="F16" s="572"/>
      <c r="G16" s="572"/>
      <c r="H16" s="572"/>
      <c r="I16" s="572"/>
      <c r="J16" s="572"/>
      <c r="K16" s="572"/>
      <c r="L16" s="572"/>
      <c r="M16" s="572"/>
      <c r="N16" s="572"/>
    </row>
    <row r="17" ht="78.75" customHeight="1"/>
    <row r="18" spans="10:14" ht="12.75">
      <c r="J18" s="579" t="s">
        <v>18</v>
      </c>
      <c r="K18" s="572"/>
      <c r="L18" s="572"/>
      <c r="M18" s="572"/>
      <c r="N18" s="572"/>
    </row>
    <row r="19" spans="2:14" ht="12.75">
      <c r="B19" s="581" t="s">
        <v>19</v>
      </c>
      <c r="C19" s="572"/>
      <c r="D19" s="572"/>
      <c r="E19" s="572"/>
      <c r="F19" s="572"/>
      <c r="J19" s="580"/>
      <c r="K19" s="580"/>
      <c r="L19" s="580"/>
      <c r="M19" s="580"/>
      <c r="N19" s="580"/>
    </row>
    <row r="20" spans="2:14" ht="12.75">
      <c r="B20" s="572"/>
      <c r="C20" s="572"/>
      <c r="D20" s="572"/>
      <c r="E20" s="572"/>
      <c r="F20" s="572"/>
      <c r="H20" s="582"/>
      <c r="J20" s="583" t="s">
        <v>20</v>
      </c>
      <c r="K20" s="572"/>
      <c r="L20" s="572"/>
      <c r="M20" s="572"/>
      <c r="N20" s="572"/>
    </row>
    <row r="21" spans="8:14" ht="12.75">
      <c r="H21" s="572"/>
      <c r="J21" s="572"/>
      <c r="K21" s="572"/>
      <c r="L21" s="572"/>
      <c r="M21" s="572"/>
      <c r="N21" s="572"/>
    </row>
    <row r="22" spans="10:14" ht="12.75">
      <c r="J22" s="572"/>
      <c r="K22" s="572"/>
      <c r="L22" s="572"/>
      <c r="M22" s="572"/>
      <c r="N22" s="572"/>
    </row>
    <row r="23" ht="21" customHeight="1"/>
    <row r="24" spans="11:13" ht="18" customHeight="1">
      <c r="K24" s="577" t="s">
        <v>21</v>
      </c>
      <c r="L24" s="572"/>
      <c r="M24" s="572"/>
    </row>
    <row r="25" ht="14.25" customHeight="1"/>
    <row r="26" spans="3:12" ht="3" customHeight="1">
      <c r="C26" s="578"/>
      <c r="D26" s="572"/>
      <c r="E26" s="572"/>
      <c r="F26" s="572"/>
      <c r="G26" s="572"/>
      <c r="H26" s="572"/>
      <c r="I26" s="572"/>
      <c r="J26" s="572"/>
      <c r="K26" s="572"/>
      <c r="L26" s="572"/>
    </row>
  </sheetData>
  <sheetProtection/>
  <mergeCells count="14">
    <mergeCell ref="K24:M24"/>
    <mergeCell ref="C26:L26"/>
    <mergeCell ref="E14:K14"/>
    <mergeCell ref="D16:N16"/>
    <mergeCell ref="J18:N19"/>
    <mergeCell ref="B19:F20"/>
    <mergeCell ref="H20:H21"/>
    <mergeCell ref="J20:N22"/>
    <mergeCell ref="E10:K10"/>
    <mergeCell ref="E12:K12"/>
    <mergeCell ref="F2:K2"/>
    <mergeCell ref="F4:K4"/>
    <mergeCell ref="E6:K6"/>
    <mergeCell ref="E8:K8"/>
  </mergeCells>
  <printOptions/>
  <pageMargins left="0.45" right="0.17" top="0.38" bottom="0.35" header="0.17" footer="0.16"/>
  <pageSetup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00">
      <selection activeCell="E16" sqref="E16"/>
    </sheetView>
  </sheetViews>
  <sheetFormatPr defaultColWidth="9.140625" defaultRowHeight="12.75"/>
  <cols>
    <col min="1" max="1" width="8.421875" style="370" customWidth="1"/>
    <col min="2" max="2" width="51.8515625" style="370" customWidth="1"/>
    <col min="3" max="3" width="8.7109375" style="370" customWidth="1"/>
    <col min="4" max="4" width="10.28125" style="370" customWidth="1"/>
    <col min="5" max="5" width="10.421875" style="370" customWidth="1"/>
    <col min="6" max="16384" width="9.140625" style="370" customWidth="1"/>
  </cols>
  <sheetData>
    <row r="1" spans="1:6" s="1" customFormat="1" ht="18">
      <c r="A1" s="586" t="s">
        <v>649</v>
      </c>
      <c r="B1" s="586"/>
      <c r="C1" s="586"/>
      <c r="D1" s="586"/>
      <c r="E1" s="586"/>
      <c r="F1" s="586"/>
    </row>
    <row r="2" spans="1:6" s="366" customFormat="1" ht="15">
      <c r="A2" s="587" t="s">
        <v>343</v>
      </c>
      <c r="B2" s="587"/>
      <c r="C2" s="587"/>
      <c r="D2" s="587"/>
      <c r="E2" s="587"/>
      <c r="F2" s="587"/>
    </row>
    <row r="3" spans="1:4" s="1" customFormat="1" ht="12.75">
      <c r="A3" s="4"/>
      <c r="B3" s="95"/>
      <c r="C3" s="367"/>
      <c r="D3" s="95"/>
    </row>
    <row r="4" spans="1:6" ht="12.75">
      <c r="A4" s="368"/>
      <c r="B4" s="368"/>
      <c r="C4" s="368"/>
      <c r="D4" s="369"/>
      <c r="F4" s="371" t="s">
        <v>989</v>
      </c>
    </row>
    <row r="5" spans="1:6" ht="12.75" customHeight="1">
      <c r="A5" s="584" t="s">
        <v>743</v>
      </c>
      <c r="B5" s="584" t="s">
        <v>279</v>
      </c>
      <c r="C5" s="584" t="s">
        <v>742</v>
      </c>
      <c r="D5" s="584" t="s">
        <v>757</v>
      </c>
      <c r="E5" s="374" t="s">
        <v>641</v>
      </c>
      <c r="F5" s="374"/>
    </row>
    <row r="6" spans="1:6" ht="25.5">
      <c r="A6" s="585"/>
      <c r="B6" s="585"/>
      <c r="C6" s="585"/>
      <c r="D6" s="585"/>
      <c r="E6" s="373" t="s">
        <v>744</v>
      </c>
      <c r="F6" s="373" t="s">
        <v>745</v>
      </c>
    </row>
    <row r="7" spans="1:14" s="368" customFormat="1" ht="12.75">
      <c r="A7" s="376">
        <v>1</v>
      </c>
      <c r="B7" s="373">
        <v>2</v>
      </c>
      <c r="C7" s="372">
        <v>3</v>
      </c>
      <c r="D7" s="372">
        <v>4</v>
      </c>
      <c r="E7" s="372">
        <v>5</v>
      </c>
      <c r="F7" s="373">
        <v>6</v>
      </c>
      <c r="H7" s="370"/>
      <c r="I7" s="370"/>
      <c r="J7" s="370"/>
      <c r="K7" s="370"/>
      <c r="L7" s="370"/>
      <c r="M7" s="370"/>
      <c r="N7" s="370"/>
    </row>
    <row r="8" spans="1:14" s="459" customFormat="1" ht="27.75">
      <c r="A8" s="377" t="s">
        <v>985</v>
      </c>
      <c r="B8" s="458" t="s">
        <v>147</v>
      </c>
      <c r="C8" s="378"/>
      <c r="D8" s="547">
        <f>E8+F8-F137</f>
        <v>395655</v>
      </c>
      <c r="E8" s="516">
        <f>E10+E57+E91</f>
        <v>395655</v>
      </c>
      <c r="F8" s="516">
        <f>F57+F91</f>
        <v>12011.9</v>
      </c>
      <c r="G8" s="370"/>
      <c r="H8" s="569"/>
      <c r="I8" s="370"/>
      <c r="J8" s="370"/>
      <c r="K8" s="370"/>
      <c r="L8" s="370"/>
      <c r="M8" s="370"/>
      <c r="N8" s="370"/>
    </row>
    <row r="9" spans="1:14" s="369" customFormat="1" ht="12.75">
      <c r="A9" s="379"/>
      <c r="B9" s="414" t="s">
        <v>280</v>
      </c>
      <c r="C9" s="378"/>
      <c r="D9" s="410"/>
      <c r="E9" s="378"/>
      <c r="F9" s="378"/>
      <c r="G9" s="370"/>
      <c r="H9" s="370"/>
      <c r="I9" s="370"/>
      <c r="J9" s="370"/>
      <c r="K9" s="370"/>
      <c r="L9" s="370"/>
      <c r="M9" s="370"/>
      <c r="N9" s="370"/>
    </row>
    <row r="10" spans="1:14" s="369" customFormat="1" ht="12.75">
      <c r="A10" s="380" t="s">
        <v>986</v>
      </c>
      <c r="B10" s="415" t="s">
        <v>281</v>
      </c>
      <c r="C10" s="384">
        <v>7100</v>
      </c>
      <c r="D10" s="517">
        <f>E10</f>
        <v>72029.20000000001</v>
      </c>
      <c r="E10" s="517">
        <f>E13+E17+E20+E41+E48</f>
        <v>72029.20000000001</v>
      </c>
      <c r="F10" s="384" t="s">
        <v>994</v>
      </c>
      <c r="G10" s="368"/>
      <c r="H10" s="368"/>
      <c r="I10" s="368"/>
      <c r="J10" s="368"/>
      <c r="K10" s="368"/>
      <c r="L10" s="368"/>
      <c r="M10" s="368"/>
      <c r="N10" s="368"/>
    </row>
    <row r="11" spans="1:14" s="385" customFormat="1" ht="25.5">
      <c r="A11" s="379"/>
      <c r="B11" s="416" t="s">
        <v>317</v>
      </c>
      <c r="C11" s="389"/>
      <c r="D11" s="410"/>
      <c r="E11" s="410"/>
      <c r="F11" s="389"/>
      <c r="I11" s="369"/>
      <c r="J11" s="369"/>
      <c r="K11" s="369"/>
      <c r="L11" s="459"/>
      <c r="M11" s="369"/>
      <c r="N11" s="369"/>
    </row>
    <row r="12" spans="1:6" s="369" customFormat="1" ht="12.75">
      <c r="A12" s="379"/>
      <c r="B12" s="416" t="s">
        <v>282</v>
      </c>
      <c r="C12" s="409"/>
      <c r="D12" s="410"/>
      <c r="E12" s="410"/>
      <c r="F12" s="389"/>
    </row>
    <row r="13" spans="1:14" s="385" customFormat="1" ht="25.5">
      <c r="A13" s="380" t="s">
        <v>777</v>
      </c>
      <c r="B13" s="381" t="s">
        <v>112</v>
      </c>
      <c r="C13" s="382">
        <v>7131</v>
      </c>
      <c r="D13" s="383">
        <f>E13</f>
        <v>16167.400000000001</v>
      </c>
      <c r="E13" s="383">
        <f>E15+E16</f>
        <v>16167.400000000001</v>
      </c>
      <c r="F13" s="384" t="s">
        <v>994</v>
      </c>
      <c r="I13" s="369"/>
      <c r="J13" s="369"/>
      <c r="K13" s="369"/>
      <c r="L13" s="459"/>
      <c r="M13" s="369"/>
      <c r="N13" s="369"/>
    </row>
    <row r="14" spans="1:6" s="369" customFormat="1" ht="12.75">
      <c r="A14" s="379"/>
      <c r="B14" s="386" t="s">
        <v>282</v>
      </c>
      <c r="C14" s="387"/>
      <c r="D14" s="378"/>
      <c r="E14" s="378"/>
      <c r="F14" s="389"/>
    </row>
    <row r="15" spans="1:14" ht="25.5">
      <c r="A15" s="390" t="s">
        <v>344</v>
      </c>
      <c r="B15" s="391" t="s">
        <v>283</v>
      </c>
      <c r="C15" s="372"/>
      <c r="D15" s="536">
        <f>E15</f>
        <v>3615.3</v>
      </c>
      <c r="E15" s="536">
        <v>3615.3</v>
      </c>
      <c r="F15" s="372" t="s">
        <v>994</v>
      </c>
      <c r="I15" s="369"/>
      <c r="J15" s="369"/>
      <c r="K15" s="369"/>
      <c r="L15" s="459"/>
      <c r="M15" s="369"/>
      <c r="N15" s="369"/>
    </row>
    <row r="16" spans="1:14" ht="25.5">
      <c r="A16" s="390" t="s">
        <v>345</v>
      </c>
      <c r="B16" s="391" t="s">
        <v>284</v>
      </c>
      <c r="C16" s="372"/>
      <c r="D16" s="372">
        <f>E16</f>
        <v>12552.1</v>
      </c>
      <c r="E16" s="536">
        <f>11029.6+1522.5</f>
        <v>12552.1</v>
      </c>
      <c r="F16" s="372" t="s">
        <v>994</v>
      </c>
      <c r="I16" s="369"/>
      <c r="J16" s="369"/>
      <c r="K16" s="369"/>
      <c r="L16" s="369"/>
      <c r="M16" s="369"/>
      <c r="N16" s="369"/>
    </row>
    <row r="17" spans="1:12" s="385" customFormat="1" ht="12.75">
      <c r="A17" s="380" t="s">
        <v>778</v>
      </c>
      <c r="B17" s="381" t="s">
        <v>285</v>
      </c>
      <c r="C17" s="382">
        <v>7136</v>
      </c>
      <c r="D17" s="541">
        <f>E17</f>
        <v>47361.8</v>
      </c>
      <c r="E17" s="534">
        <f>E19</f>
        <v>47361.8</v>
      </c>
      <c r="F17" s="384" t="s">
        <v>994</v>
      </c>
      <c r="L17" s="369"/>
    </row>
    <row r="18" spans="1:12" s="369" customFormat="1" ht="12.75">
      <c r="A18" s="379"/>
      <c r="B18" s="386" t="s">
        <v>282</v>
      </c>
      <c r="C18" s="387"/>
      <c r="D18" s="516"/>
      <c r="E18" s="516"/>
      <c r="F18" s="389"/>
      <c r="L18" s="385"/>
    </row>
    <row r="19" spans="1:14" ht="12.75">
      <c r="A19" s="390" t="s">
        <v>346</v>
      </c>
      <c r="B19" s="391" t="s">
        <v>286</v>
      </c>
      <c r="C19" s="372"/>
      <c r="D19" s="536">
        <f>E19</f>
        <v>47361.8</v>
      </c>
      <c r="E19" s="542">
        <v>47361.8</v>
      </c>
      <c r="F19" s="372" t="s">
        <v>994</v>
      </c>
      <c r="I19" s="385"/>
      <c r="J19" s="385"/>
      <c r="K19" s="385"/>
      <c r="L19" s="369"/>
      <c r="M19" s="385"/>
      <c r="N19" s="385"/>
    </row>
    <row r="20" spans="1:14" s="385" customFormat="1" ht="38.25">
      <c r="A20" s="380" t="s">
        <v>781</v>
      </c>
      <c r="B20" s="381" t="s">
        <v>287</v>
      </c>
      <c r="C20" s="382">
        <v>7145</v>
      </c>
      <c r="D20" s="534">
        <f>E20</f>
        <v>3000</v>
      </c>
      <c r="E20" s="534">
        <f>E22</f>
        <v>3000</v>
      </c>
      <c r="F20" s="384" t="s">
        <v>994</v>
      </c>
      <c r="I20" s="459"/>
      <c r="J20" s="459"/>
      <c r="K20" s="459"/>
      <c r="L20" s="459"/>
      <c r="M20" s="459"/>
      <c r="N20" s="459"/>
    </row>
    <row r="21" spans="1:14" s="369" customFormat="1" ht="13.5">
      <c r="A21" s="379"/>
      <c r="B21" s="386" t="s">
        <v>282</v>
      </c>
      <c r="C21" s="409"/>
      <c r="D21" s="516"/>
      <c r="E21" s="516"/>
      <c r="F21" s="389"/>
      <c r="I21" s="459"/>
      <c r="J21" s="459"/>
      <c r="K21" s="459"/>
      <c r="L21" s="459"/>
      <c r="M21" s="459"/>
      <c r="N21" s="459"/>
    </row>
    <row r="22" spans="1:14" ht="13.5">
      <c r="A22" s="393" t="s">
        <v>347</v>
      </c>
      <c r="B22" s="394" t="s">
        <v>288</v>
      </c>
      <c r="C22" s="395">
        <v>71452</v>
      </c>
      <c r="D22" s="533">
        <f>E22</f>
        <v>3000</v>
      </c>
      <c r="E22" s="533">
        <f>E31+E32+E33+E34+E35+E36+E40</f>
        <v>3000</v>
      </c>
      <c r="F22" s="396" t="s">
        <v>994</v>
      </c>
      <c r="I22" s="369"/>
      <c r="J22" s="369"/>
      <c r="K22" s="369"/>
      <c r="L22" s="459"/>
      <c r="M22" s="369"/>
      <c r="N22" s="369"/>
    </row>
    <row r="23" spans="1:6" s="369" customFormat="1" ht="38.25" hidden="1">
      <c r="A23" s="417"/>
      <c r="B23" s="418" t="s">
        <v>635</v>
      </c>
      <c r="C23" s="387"/>
      <c r="D23" s="378"/>
      <c r="E23" s="388"/>
      <c r="F23" s="388"/>
    </row>
    <row r="24" spans="1:6" s="369" customFormat="1" ht="12.75" hidden="1">
      <c r="A24" s="397"/>
      <c r="B24" s="398" t="s">
        <v>282</v>
      </c>
      <c r="C24" s="409"/>
      <c r="D24" s="375"/>
      <c r="E24" s="399"/>
      <c r="F24" s="399"/>
    </row>
    <row r="25" spans="1:6" s="369" customFormat="1" ht="51" hidden="1">
      <c r="A25" s="393" t="s">
        <v>348</v>
      </c>
      <c r="B25" s="419" t="s">
        <v>349</v>
      </c>
      <c r="C25" s="396"/>
      <c r="D25" s="396">
        <f>E25</f>
        <v>0</v>
      </c>
      <c r="E25" s="396">
        <f>E27+E28</f>
        <v>0</v>
      </c>
      <c r="F25" s="396" t="s">
        <v>994</v>
      </c>
    </row>
    <row r="26" spans="1:6" s="369" customFormat="1" ht="12.75" hidden="1">
      <c r="A26" s="409"/>
      <c r="B26" s="402" t="s">
        <v>642</v>
      </c>
      <c r="C26" s="409"/>
      <c r="D26" s="399"/>
      <c r="E26" s="399"/>
      <c r="F26" s="399"/>
    </row>
    <row r="27" spans="1:6" s="369" customFormat="1" ht="12.75" hidden="1">
      <c r="A27" s="390" t="s">
        <v>350</v>
      </c>
      <c r="B27" s="401" t="s">
        <v>289</v>
      </c>
      <c r="C27" s="372"/>
      <c r="D27" s="372">
        <f aca="true" t="shared" si="0" ref="D27:D40">E27</f>
        <v>0</v>
      </c>
      <c r="E27" s="372"/>
      <c r="F27" s="372" t="s">
        <v>994</v>
      </c>
    </row>
    <row r="28" spans="1:6" s="369" customFormat="1" ht="12.75" hidden="1">
      <c r="A28" s="390" t="s">
        <v>351</v>
      </c>
      <c r="B28" s="401" t="s">
        <v>290</v>
      </c>
      <c r="C28" s="372"/>
      <c r="D28" s="372">
        <f t="shared" si="0"/>
        <v>0</v>
      </c>
      <c r="E28" s="372"/>
      <c r="F28" s="372" t="s">
        <v>994</v>
      </c>
    </row>
    <row r="29" spans="1:6" s="369" customFormat="1" ht="89.25" hidden="1">
      <c r="A29" s="390" t="s">
        <v>352</v>
      </c>
      <c r="B29" s="400" t="s">
        <v>292</v>
      </c>
      <c r="C29" s="372"/>
      <c r="D29" s="372">
        <f t="shared" si="0"/>
        <v>0</v>
      </c>
      <c r="E29" s="372"/>
      <c r="F29" s="372" t="s">
        <v>994</v>
      </c>
    </row>
    <row r="30" spans="1:6" s="369" customFormat="1" ht="38.25" hidden="1">
      <c r="A30" s="376" t="s">
        <v>353</v>
      </c>
      <c r="B30" s="400" t="s">
        <v>294</v>
      </c>
      <c r="C30" s="372"/>
      <c r="D30" s="372">
        <f t="shared" si="0"/>
        <v>0</v>
      </c>
      <c r="E30" s="372"/>
      <c r="F30" s="372" t="s">
        <v>994</v>
      </c>
    </row>
    <row r="31" spans="1:6" s="369" customFormat="1" ht="63.75">
      <c r="A31" s="390" t="s">
        <v>354</v>
      </c>
      <c r="B31" s="400" t="s">
        <v>890</v>
      </c>
      <c r="C31" s="372"/>
      <c r="D31" s="536">
        <f t="shared" si="0"/>
        <v>1000</v>
      </c>
      <c r="E31" s="536">
        <v>1000</v>
      </c>
      <c r="F31" s="372" t="s">
        <v>994</v>
      </c>
    </row>
    <row r="32" spans="1:6" s="369" customFormat="1" ht="25.5">
      <c r="A32" s="390" t="s">
        <v>355</v>
      </c>
      <c r="B32" s="400" t="s">
        <v>295</v>
      </c>
      <c r="C32" s="372"/>
      <c r="D32" s="536">
        <f t="shared" si="0"/>
        <v>120</v>
      </c>
      <c r="E32" s="536">
        <v>120</v>
      </c>
      <c r="F32" s="372" t="s">
        <v>994</v>
      </c>
    </row>
    <row r="33" spans="1:6" s="369" customFormat="1" ht="63.75">
      <c r="A33" s="390" t="s">
        <v>356</v>
      </c>
      <c r="B33" s="400" t="s">
        <v>891</v>
      </c>
      <c r="C33" s="372"/>
      <c r="D33" s="536">
        <f t="shared" si="0"/>
        <v>600</v>
      </c>
      <c r="E33" s="536">
        <v>600</v>
      </c>
      <c r="F33" s="372" t="s">
        <v>994</v>
      </c>
    </row>
    <row r="34" spans="1:6" s="369" customFormat="1" ht="63.75" hidden="1">
      <c r="A34" s="390" t="s">
        <v>357</v>
      </c>
      <c r="B34" s="400" t="s">
        <v>892</v>
      </c>
      <c r="C34" s="372"/>
      <c r="D34" s="372">
        <f t="shared" si="0"/>
        <v>0</v>
      </c>
      <c r="E34" s="372">
        <v>0</v>
      </c>
      <c r="F34" s="372" t="s">
        <v>994</v>
      </c>
    </row>
    <row r="35" spans="1:6" s="369" customFormat="1" ht="51" hidden="1">
      <c r="A35" s="390" t="s">
        <v>358</v>
      </c>
      <c r="B35" s="400" t="s">
        <v>893</v>
      </c>
      <c r="C35" s="372"/>
      <c r="D35" s="372">
        <f t="shared" si="0"/>
        <v>0</v>
      </c>
      <c r="E35" s="372"/>
      <c r="F35" s="372" t="s">
        <v>994</v>
      </c>
    </row>
    <row r="36" spans="1:6" s="369" customFormat="1" ht="25.5">
      <c r="A36" s="390" t="s">
        <v>359</v>
      </c>
      <c r="B36" s="400" t="s">
        <v>897</v>
      </c>
      <c r="C36" s="372"/>
      <c r="D36" s="372">
        <f t="shared" si="0"/>
        <v>1280</v>
      </c>
      <c r="E36" s="372">
        <v>1280</v>
      </c>
      <c r="F36" s="372" t="s">
        <v>994</v>
      </c>
    </row>
    <row r="37" spans="1:6" s="369" customFormat="1" ht="25.5" hidden="1">
      <c r="A37" s="390" t="s">
        <v>360</v>
      </c>
      <c r="B37" s="400" t="s">
        <v>898</v>
      </c>
      <c r="C37" s="372"/>
      <c r="D37" s="372">
        <f t="shared" si="0"/>
        <v>0</v>
      </c>
      <c r="E37" s="372">
        <v>0</v>
      </c>
      <c r="F37" s="372" t="s">
        <v>994</v>
      </c>
    </row>
    <row r="38" spans="1:6" s="385" customFormat="1" ht="51" hidden="1">
      <c r="A38" s="390" t="s">
        <v>361</v>
      </c>
      <c r="B38" s="400" t="s">
        <v>899</v>
      </c>
      <c r="C38" s="372"/>
      <c r="D38" s="372">
        <f t="shared" si="0"/>
        <v>0</v>
      </c>
      <c r="E38" s="372"/>
      <c r="F38" s="372" t="s">
        <v>994</v>
      </c>
    </row>
    <row r="39" spans="1:6" s="369" customFormat="1" ht="25.5" hidden="1">
      <c r="A39" s="390" t="s">
        <v>634</v>
      </c>
      <c r="B39" s="400" t="s">
        <v>900</v>
      </c>
      <c r="C39" s="372"/>
      <c r="D39" s="372">
        <f t="shared" si="0"/>
        <v>0</v>
      </c>
      <c r="E39" s="372"/>
      <c r="F39" s="372" t="s">
        <v>994</v>
      </c>
    </row>
    <row r="40" spans="1:6" s="369" customFormat="1" ht="25.5" hidden="1">
      <c r="A40" s="565" t="s">
        <v>828</v>
      </c>
      <c r="B40" s="419" t="s">
        <v>829</v>
      </c>
      <c r="C40" s="395"/>
      <c r="D40" s="372">
        <f t="shared" si="0"/>
        <v>0</v>
      </c>
      <c r="E40" s="396">
        <v>0</v>
      </c>
      <c r="F40" s="396"/>
    </row>
    <row r="41" spans="1:6" ht="38.25">
      <c r="A41" s="380" t="s">
        <v>362</v>
      </c>
      <c r="B41" s="381" t="s">
        <v>296</v>
      </c>
      <c r="C41" s="382">
        <v>7146</v>
      </c>
      <c r="D41" s="383">
        <f>E41</f>
        <v>5500</v>
      </c>
      <c r="E41" s="383">
        <f>E43</f>
        <v>5500</v>
      </c>
      <c r="F41" s="384" t="s">
        <v>994</v>
      </c>
    </row>
    <row r="42" spans="1:6" s="369" customFormat="1" ht="12.75">
      <c r="A42" s="379"/>
      <c r="B42" s="386" t="s">
        <v>282</v>
      </c>
      <c r="C42" s="387"/>
      <c r="D42" s="378"/>
      <c r="E42" s="378"/>
      <c r="F42" s="389"/>
    </row>
    <row r="43" spans="1:6" s="369" customFormat="1" ht="12.75">
      <c r="A43" s="393" t="s">
        <v>363</v>
      </c>
      <c r="B43" s="394" t="s">
        <v>297</v>
      </c>
      <c r="C43" s="396"/>
      <c r="D43" s="396">
        <f>E43</f>
        <v>5500</v>
      </c>
      <c r="E43" s="396">
        <f>E46+E47</f>
        <v>5500</v>
      </c>
      <c r="F43" s="396" t="s">
        <v>994</v>
      </c>
    </row>
    <row r="44" spans="1:6" s="369" customFormat="1" ht="12.75">
      <c r="A44" s="417"/>
      <c r="B44" s="418" t="s">
        <v>318</v>
      </c>
      <c r="C44" s="389"/>
      <c r="D44" s="378"/>
      <c r="E44" s="388"/>
      <c r="F44" s="388"/>
    </row>
    <row r="45" spans="1:6" s="385" customFormat="1" ht="12.75">
      <c r="A45" s="397"/>
      <c r="B45" s="398" t="s">
        <v>282</v>
      </c>
      <c r="C45" s="409"/>
      <c r="D45" s="375"/>
      <c r="E45" s="399"/>
      <c r="F45" s="399"/>
    </row>
    <row r="46" spans="1:6" s="369" customFormat="1" ht="89.25">
      <c r="A46" s="397" t="s">
        <v>364</v>
      </c>
      <c r="B46" s="402" t="s">
        <v>299</v>
      </c>
      <c r="C46" s="399"/>
      <c r="D46" s="399">
        <f>E46</f>
        <v>1800</v>
      </c>
      <c r="E46" s="399">
        <v>1800</v>
      </c>
      <c r="F46" s="399" t="s">
        <v>994</v>
      </c>
    </row>
    <row r="47" spans="1:6" ht="89.25">
      <c r="A47" s="376" t="s">
        <v>365</v>
      </c>
      <c r="B47" s="400" t="s">
        <v>300</v>
      </c>
      <c r="C47" s="372"/>
      <c r="D47" s="399">
        <f>E47</f>
        <v>3700</v>
      </c>
      <c r="E47" s="372">
        <v>3700</v>
      </c>
      <c r="F47" s="372" t="s">
        <v>994</v>
      </c>
    </row>
    <row r="48" spans="1:6" s="369" customFormat="1" ht="12.75" hidden="1">
      <c r="A48" s="380" t="s">
        <v>366</v>
      </c>
      <c r="B48" s="381" t="s">
        <v>301</v>
      </c>
      <c r="C48" s="384">
        <v>7161</v>
      </c>
      <c r="D48" s="383">
        <f>E48</f>
        <v>0</v>
      </c>
      <c r="E48" s="383">
        <f>E51+E56</f>
        <v>0</v>
      </c>
      <c r="F48" s="384" t="s">
        <v>994</v>
      </c>
    </row>
    <row r="49" spans="1:6" s="369" customFormat="1" ht="12.75" hidden="1">
      <c r="A49" s="417"/>
      <c r="B49" s="418" t="s">
        <v>71</v>
      </c>
      <c r="C49" s="389"/>
      <c r="D49" s="378"/>
      <c r="E49" s="378"/>
      <c r="F49" s="388"/>
    </row>
    <row r="50" spans="1:6" s="369" customFormat="1" ht="12.75" hidden="1">
      <c r="A50" s="379"/>
      <c r="B50" s="418" t="s">
        <v>282</v>
      </c>
      <c r="C50" s="409"/>
      <c r="D50" s="378"/>
      <c r="E50" s="378"/>
      <c r="F50" s="389"/>
    </row>
    <row r="51" spans="1:6" s="369" customFormat="1" ht="38.25" hidden="1">
      <c r="A51" s="393" t="s">
        <v>367</v>
      </c>
      <c r="B51" s="394" t="s">
        <v>148</v>
      </c>
      <c r="C51" s="395"/>
      <c r="D51" s="396">
        <f>E51</f>
        <v>0</v>
      </c>
      <c r="E51" s="396">
        <f>E53+E54+E55</f>
        <v>0</v>
      </c>
      <c r="F51" s="396" t="s">
        <v>994</v>
      </c>
    </row>
    <row r="52" spans="1:6" s="385" customFormat="1" ht="12.75" hidden="1">
      <c r="A52" s="397"/>
      <c r="B52" s="398" t="s">
        <v>319</v>
      </c>
      <c r="C52" s="387"/>
      <c r="D52" s="375"/>
      <c r="E52" s="399"/>
      <c r="F52" s="399"/>
    </row>
    <row r="53" spans="1:6" s="369" customFormat="1" ht="12.75" hidden="1">
      <c r="A53" s="403" t="s">
        <v>368</v>
      </c>
      <c r="B53" s="400" t="s">
        <v>302</v>
      </c>
      <c r="C53" s="372"/>
      <c r="D53" s="372">
        <f>E53</f>
        <v>0</v>
      </c>
      <c r="E53" s="372"/>
      <c r="F53" s="372" t="s">
        <v>994</v>
      </c>
    </row>
    <row r="54" spans="1:6" s="385" customFormat="1" ht="12.75" hidden="1">
      <c r="A54" s="403" t="s">
        <v>369</v>
      </c>
      <c r="B54" s="400" t="s">
        <v>303</v>
      </c>
      <c r="C54" s="372"/>
      <c r="D54" s="372">
        <f>E54</f>
        <v>0</v>
      </c>
      <c r="E54" s="372"/>
      <c r="F54" s="372" t="s">
        <v>994</v>
      </c>
    </row>
    <row r="55" spans="1:6" s="369" customFormat="1" ht="51" hidden="1">
      <c r="A55" s="403" t="s">
        <v>370</v>
      </c>
      <c r="B55" s="400" t="s">
        <v>149</v>
      </c>
      <c r="C55" s="372"/>
      <c r="D55" s="372">
        <f>E55</f>
        <v>0</v>
      </c>
      <c r="E55" s="372"/>
      <c r="F55" s="372" t="s">
        <v>994</v>
      </c>
    </row>
    <row r="56" spans="1:6" ht="76.5" hidden="1">
      <c r="A56" s="403" t="s">
        <v>70</v>
      </c>
      <c r="B56" s="394" t="s">
        <v>457</v>
      </c>
      <c r="C56" s="372"/>
      <c r="D56" s="372">
        <f>E56</f>
        <v>0</v>
      </c>
      <c r="E56" s="396"/>
      <c r="F56" s="372" t="s">
        <v>994</v>
      </c>
    </row>
    <row r="57" spans="1:6" s="385" customFormat="1" ht="12.75">
      <c r="A57" s="380" t="s">
        <v>987</v>
      </c>
      <c r="B57" s="381" t="s">
        <v>304</v>
      </c>
      <c r="C57" s="384">
        <v>7300</v>
      </c>
      <c r="D57" s="534">
        <f>E57</f>
        <v>275545.9</v>
      </c>
      <c r="E57" s="534">
        <f>E60+E66+E72</f>
        <v>275545.9</v>
      </c>
      <c r="F57" s="384">
        <f>F63+F69+F84</f>
        <v>0</v>
      </c>
    </row>
    <row r="58" spans="1:6" s="385" customFormat="1" ht="25.5">
      <c r="A58" s="379"/>
      <c r="B58" s="386" t="s">
        <v>371</v>
      </c>
      <c r="C58" s="369"/>
      <c r="D58" s="378"/>
      <c r="E58" s="378"/>
      <c r="F58" s="389"/>
    </row>
    <row r="59" spans="1:6" ht="12.75">
      <c r="A59" s="379"/>
      <c r="B59" s="386" t="s">
        <v>282</v>
      </c>
      <c r="C59" s="409"/>
      <c r="D59" s="378"/>
      <c r="E59" s="378"/>
      <c r="F59" s="389"/>
    </row>
    <row r="60" spans="1:6" s="385" customFormat="1" ht="25.5" hidden="1">
      <c r="A60" s="380" t="s">
        <v>784</v>
      </c>
      <c r="B60" s="381" t="s">
        <v>305</v>
      </c>
      <c r="C60" s="382">
        <v>7311</v>
      </c>
      <c r="D60" s="383">
        <f>E60</f>
        <v>0</v>
      </c>
      <c r="E60" s="383"/>
      <c r="F60" s="384" t="s">
        <v>994</v>
      </c>
    </row>
    <row r="61" spans="1:6" ht="12.75" hidden="1">
      <c r="A61" s="379"/>
      <c r="B61" s="423" t="s">
        <v>282</v>
      </c>
      <c r="C61" s="387"/>
      <c r="D61" s="378"/>
      <c r="E61" s="378"/>
      <c r="F61" s="389"/>
    </row>
    <row r="62" spans="1:6" s="385" customFormat="1" ht="63.75" hidden="1">
      <c r="A62" s="390" t="s">
        <v>372</v>
      </c>
      <c r="B62" s="394" t="s">
        <v>629</v>
      </c>
      <c r="C62" s="404"/>
      <c r="D62" s="372">
        <f>E62</f>
        <v>0</v>
      </c>
      <c r="E62" s="392"/>
      <c r="F62" s="372" t="s">
        <v>994</v>
      </c>
    </row>
    <row r="63" spans="1:6" ht="25.5" hidden="1">
      <c r="A63" s="420" t="s">
        <v>785</v>
      </c>
      <c r="B63" s="381" t="s">
        <v>306</v>
      </c>
      <c r="C63" s="421">
        <v>7312</v>
      </c>
      <c r="D63" s="384">
        <f>F63</f>
        <v>0</v>
      </c>
      <c r="E63" s="384" t="s">
        <v>994</v>
      </c>
      <c r="F63" s="396">
        <f>F65</f>
        <v>0</v>
      </c>
    </row>
    <row r="64" spans="1:6" s="385" customFormat="1" ht="12.75" hidden="1">
      <c r="A64" s="422"/>
      <c r="B64" s="423" t="s">
        <v>282</v>
      </c>
      <c r="C64" s="411"/>
      <c r="D64" s="501"/>
      <c r="E64" s="424"/>
      <c r="F64" s="411"/>
    </row>
    <row r="65" spans="1:6" s="369" customFormat="1" ht="63.75" hidden="1">
      <c r="A65" s="376" t="s">
        <v>786</v>
      </c>
      <c r="B65" s="394" t="s">
        <v>630</v>
      </c>
      <c r="C65" s="404"/>
      <c r="D65" s="372">
        <f>F65</f>
        <v>0</v>
      </c>
      <c r="E65" s="372" t="s">
        <v>994</v>
      </c>
      <c r="F65" s="372"/>
    </row>
    <row r="66" spans="1:6" ht="38.25" hidden="1">
      <c r="A66" s="420" t="s">
        <v>373</v>
      </c>
      <c r="B66" s="381" t="s">
        <v>311</v>
      </c>
      <c r="C66" s="421">
        <v>7321</v>
      </c>
      <c r="D66" s="384">
        <f>E66</f>
        <v>0</v>
      </c>
      <c r="E66" s="384"/>
      <c r="F66" s="384" t="s">
        <v>994</v>
      </c>
    </row>
    <row r="67" spans="1:6" s="369" customFormat="1" ht="12.75" hidden="1">
      <c r="A67" s="422"/>
      <c r="B67" s="423" t="s">
        <v>282</v>
      </c>
      <c r="C67" s="411"/>
      <c r="D67" s="501"/>
      <c r="E67" s="424"/>
      <c r="F67" s="411"/>
    </row>
    <row r="68" spans="1:6" ht="51" hidden="1">
      <c r="A68" s="390" t="s">
        <v>374</v>
      </c>
      <c r="B68" s="394" t="s">
        <v>314</v>
      </c>
      <c r="C68" s="404"/>
      <c r="D68" s="372">
        <f>E68</f>
        <v>0</v>
      </c>
      <c r="E68" s="372"/>
      <c r="F68" s="372" t="s">
        <v>994</v>
      </c>
    </row>
    <row r="69" spans="1:6" ht="38.25" hidden="1">
      <c r="A69" s="420" t="s">
        <v>375</v>
      </c>
      <c r="B69" s="381" t="s">
        <v>315</v>
      </c>
      <c r="C69" s="421">
        <v>7322</v>
      </c>
      <c r="D69" s="384">
        <f>F69</f>
        <v>0</v>
      </c>
      <c r="E69" s="384" t="s">
        <v>994</v>
      </c>
      <c r="F69" s="396">
        <f>F71</f>
        <v>0</v>
      </c>
    </row>
    <row r="70" spans="1:6" ht="12.75" hidden="1">
      <c r="A70" s="422"/>
      <c r="B70" s="423" t="s">
        <v>282</v>
      </c>
      <c r="C70" s="411"/>
      <c r="D70" s="501"/>
      <c r="E70" s="424"/>
      <c r="F70" s="411"/>
    </row>
    <row r="71" spans="1:6" ht="51" hidden="1">
      <c r="A71" s="390" t="s">
        <v>376</v>
      </c>
      <c r="B71" s="394" t="s">
        <v>316</v>
      </c>
      <c r="C71" s="404"/>
      <c r="D71" s="372">
        <f>F71</f>
        <v>0</v>
      </c>
      <c r="E71" s="372" t="s">
        <v>994</v>
      </c>
      <c r="F71" s="372"/>
    </row>
    <row r="72" spans="1:6" ht="38.25">
      <c r="A72" s="380" t="s">
        <v>377</v>
      </c>
      <c r="B72" s="381" t="s">
        <v>320</v>
      </c>
      <c r="C72" s="384">
        <v>7331</v>
      </c>
      <c r="D72" s="534">
        <f>E72</f>
        <v>275545.9</v>
      </c>
      <c r="E72" s="534">
        <f>E75+E76+E80+E81</f>
        <v>275545.9</v>
      </c>
      <c r="F72" s="384" t="s">
        <v>994</v>
      </c>
    </row>
    <row r="73" spans="1:6" ht="12.75">
      <c r="A73" s="379"/>
      <c r="B73" s="386" t="s">
        <v>628</v>
      </c>
      <c r="C73" s="369"/>
      <c r="D73" s="516"/>
      <c r="E73" s="378"/>
      <c r="F73" s="389"/>
    </row>
    <row r="74" spans="1:6" ht="12.75">
      <c r="A74" s="379"/>
      <c r="B74" s="386" t="s">
        <v>642</v>
      </c>
      <c r="C74" s="409"/>
      <c r="D74" s="516"/>
      <c r="E74" s="378"/>
      <c r="F74" s="389"/>
    </row>
    <row r="75" spans="1:6" ht="38.25">
      <c r="A75" s="393" t="s">
        <v>378</v>
      </c>
      <c r="B75" s="394" t="s">
        <v>321</v>
      </c>
      <c r="C75" s="395"/>
      <c r="D75" s="533">
        <f>E75</f>
        <v>265943.4</v>
      </c>
      <c r="E75" s="533">
        <v>265943.4</v>
      </c>
      <c r="F75" s="396" t="s">
        <v>994</v>
      </c>
    </row>
    <row r="76" spans="1:6" ht="38.25" hidden="1">
      <c r="A76" s="393" t="s">
        <v>379</v>
      </c>
      <c r="B76" s="394" t="s">
        <v>113</v>
      </c>
      <c r="C76" s="425"/>
      <c r="D76" s="396">
        <f>E76</f>
        <v>0</v>
      </c>
      <c r="E76" s="396">
        <f>E78+E79</f>
        <v>0</v>
      </c>
      <c r="F76" s="396" t="s">
        <v>994</v>
      </c>
    </row>
    <row r="77" spans="1:6" s="385" customFormat="1" ht="12.75" hidden="1">
      <c r="A77" s="397"/>
      <c r="B77" s="426" t="s">
        <v>282</v>
      </c>
      <c r="C77" s="427"/>
      <c r="D77" s="399"/>
      <c r="E77" s="399"/>
      <c r="F77" s="399"/>
    </row>
    <row r="78" spans="1:6" s="369" customFormat="1" ht="51" hidden="1">
      <c r="A78" s="390" t="s">
        <v>380</v>
      </c>
      <c r="B78" s="401" t="s">
        <v>322</v>
      </c>
      <c r="C78" s="372"/>
      <c r="D78" s="372">
        <f>E78</f>
        <v>0</v>
      </c>
      <c r="E78" s="372"/>
      <c r="F78" s="372" t="s">
        <v>994</v>
      </c>
    </row>
    <row r="79" spans="1:6" ht="25.5">
      <c r="A79" s="390" t="s">
        <v>381</v>
      </c>
      <c r="B79" s="401" t="s">
        <v>150</v>
      </c>
      <c r="C79" s="372"/>
      <c r="D79" s="372">
        <f>E79</f>
        <v>0</v>
      </c>
      <c r="E79" s="372"/>
      <c r="F79" s="372" t="s">
        <v>994</v>
      </c>
    </row>
    <row r="80" spans="1:6" ht="38.25">
      <c r="A80" s="390" t="s">
        <v>382</v>
      </c>
      <c r="B80" s="394" t="s">
        <v>151</v>
      </c>
      <c r="C80" s="404"/>
      <c r="D80" s="536">
        <f>E80</f>
        <v>9602.5</v>
      </c>
      <c r="E80" s="536">
        <v>9602.5</v>
      </c>
      <c r="F80" s="372" t="s">
        <v>994</v>
      </c>
    </row>
    <row r="81" spans="1:6" ht="38.25" hidden="1">
      <c r="A81" s="393" t="s">
        <v>383</v>
      </c>
      <c r="B81" s="394" t="s">
        <v>152</v>
      </c>
      <c r="C81" s="425"/>
      <c r="D81" s="396">
        <f>E81</f>
        <v>0</v>
      </c>
      <c r="E81" s="396"/>
      <c r="F81" s="396" t="s">
        <v>994</v>
      </c>
    </row>
    <row r="82" spans="1:6" s="385" customFormat="1" ht="12.75" hidden="1">
      <c r="A82" s="379"/>
      <c r="B82" s="386" t="s">
        <v>642</v>
      </c>
      <c r="C82" s="409"/>
      <c r="D82" s="399"/>
      <c r="E82" s="378"/>
      <c r="F82" s="389"/>
    </row>
    <row r="83" spans="1:7" s="369" customFormat="1" ht="38.25" hidden="1">
      <c r="A83" s="390" t="s">
        <v>384</v>
      </c>
      <c r="B83" s="401" t="s">
        <v>802</v>
      </c>
      <c r="C83" s="404"/>
      <c r="D83" s="372">
        <f>E83</f>
        <v>0</v>
      </c>
      <c r="E83" s="372"/>
      <c r="F83" s="372" t="s">
        <v>994</v>
      </c>
      <c r="G83" s="502"/>
    </row>
    <row r="84" spans="1:6" s="385" customFormat="1" ht="38.25" hidden="1">
      <c r="A84" s="380" t="s">
        <v>385</v>
      </c>
      <c r="B84" s="381" t="s">
        <v>323</v>
      </c>
      <c r="C84" s="382">
        <v>7332</v>
      </c>
      <c r="D84" s="383">
        <f>F84</f>
        <v>0</v>
      </c>
      <c r="E84" s="384" t="s">
        <v>994</v>
      </c>
      <c r="F84" s="384">
        <f>F87+F88</f>
        <v>0</v>
      </c>
    </row>
    <row r="85" spans="1:6" s="369" customFormat="1" ht="12.75" hidden="1">
      <c r="A85" s="379"/>
      <c r="B85" s="386" t="s">
        <v>631</v>
      </c>
      <c r="C85" s="387"/>
      <c r="D85" s="378"/>
      <c r="E85" s="388"/>
      <c r="F85" s="389"/>
    </row>
    <row r="86" spans="1:6" ht="12.75" hidden="1">
      <c r="A86" s="379"/>
      <c r="B86" s="423" t="s">
        <v>282</v>
      </c>
      <c r="C86" s="387"/>
      <c r="D86" s="378"/>
      <c r="E86" s="389"/>
      <c r="F86" s="389"/>
    </row>
    <row r="87" spans="1:6" s="385" customFormat="1" ht="38.25" hidden="1">
      <c r="A87" s="390" t="s">
        <v>386</v>
      </c>
      <c r="B87" s="394" t="s">
        <v>324</v>
      </c>
      <c r="C87" s="404"/>
      <c r="D87" s="372">
        <f>F87</f>
        <v>0</v>
      </c>
      <c r="E87" s="372" t="s">
        <v>994</v>
      </c>
      <c r="F87" s="408"/>
    </row>
    <row r="88" spans="1:6" s="369" customFormat="1" ht="38.25" hidden="1">
      <c r="A88" s="393" t="s">
        <v>387</v>
      </c>
      <c r="B88" s="394" t="s">
        <v>153</v>
      </c>
      <c r="C88" s="425"/>
      <c r="D88" s="396">
        <f>F88</f>
        <v>0</v>
      </c>
      <c r="E88" s="396" t="s">
        <v>994</v>
      </c>
      <c r="F88" s="396"/>
    </row>
    <row r="89" spans="1:6" ht="12.75" hidden="1">
      <c r="A89" s="379"/>
      <c r="B89" s="386" t="s">
        <v>642</v>
      </c>
      <c r="C89" s="409"/>
      <c r="D89" s="378"/>
      <c r="E89" s="378"/>
      <c r="F89" s="389"/>
    </row>
    <row r="90" spans="1:7" s="385" customFormat="1" ht="38.25" hidden="1">
      <c r="A90" s="390" t="s">
        <v>388</v>
      </c>
      <c r="B90" s="401" t="s">
        <v>802</v>
      </c>
      <c r="C90" s="404"/>
      <c r="D90" s="372">
        <f>F90</f>
        <v>0</v>
      </c>
      <c r="E90" s="372" t="s">
        <v>994</v>
      </c>
      <c r="F90" s="372"/>
      <c r="G90" s="502"/>
    </row>
    <row r="91" spans="1:6" s="369" customFormat="1" ht="12.75">
      <c r="A91" s="380" t="s">
        <v>988</v>
      </c>
      <c r="B91" s="381" t="s">
        <v>325</v>
      </c>
      <c r="C91" s="384">
        <v>7400</v>
      </c>
      <c r="D91" s="534">
        <f>E91+F91</f>
        <v>60091.799999999996</v>
      </c>
      <c r="E91" s="534">
        <f>E97+E100+E107+E113+E118+E123+E133</f>
        <v>48079.899999999994</v>
      </c>
      <c r="F91" s="544">
        <f>F94+F128+F133</f>
        <v>12011.9</v>
      </c>
    </row>
    <row r="92" spans="1:6" ht="25.5" hidden="1">
      <c r="A92" s="379"/>
      <c r="B92" s="386" t="s">
        <v>154</v>
      </c>
      <c r="C92" s="369"/>
      <c r="D92" s="378"/>
      <c r="E92" s="378"/>
      <c r="F92" s="389"/>
    </row>
    <row r="93" spans="1:6" ht="12.75" hidden="1">
      <c r="A93" s="379"/>
      <c r="B93" s="386" t="s">
        <v>282</v>
      </c>
      <c r="C93" s="409"/>
      <c r="D93" s="378"/>
      <c r="E93" s="378"/>
      <c r="F93" s="389"/>
    </row>
    <row r="94" spans="1:6" ht="12.75" hidden="1">
      <c r="A94" s="380" t="s">
        <v>790</v>
      </c>
      <c r="B94" s="381" t="s">
        <v>326</v>
      </c>
      <c r="C94" s="382">
        <v>7411</v>
      </c>
      <c r="D94" s="383">
        <f>F94</f>
        <v>0</v>
      </c>
      <c r="E94" s="384" t="s">
        <v>994</v>
      </c>
      <c r="F94" s="384">
        <f>F96</f>
        <v>0</v>
      </c>
    </row>
    <row r="95" spans="1:6" ht="12.75" hidden="1">
      <c r="A95" s="379"/>
      <c r="B95" s="386" t="s">
        <v>282</v>
      </c>
      <c r="C95" s="387"/>
      <c r="D95" s="378"/>
      <c r="E95" s="389"/>
      <c r="F95" s="389"/>
    </row>
    <row r="96" spans="1:6" s="385" customFormat="1" ht="38.25" hidden="1">
      <c r="A96" s="390" t="s">
        <v>389</v>
      </c>
      <c r="B96" s="391" t="s">
        <v>155</v>
      </c>
      <c r="C96" s="404"/>
      <c r="D96" s="372"/>
      <c r="E96" s="372" t="s">
        <v>994</v>
      </c>
      <c r="F96" s="372"/>
    </row>
    <row r="97" spans="1:6" s="369" customFormat="1" ht="12.75" hidden="1">
      <c r="A97" s="380" t="s">
        <v>390</v>
      </c>
      <c r="B97" s="381" t="s">
        <v>327</v>
      </c>
      <c r="C97" s="382">
        <v>7412</v>
      </c>
      <c r="D97" s="383">
        <f>E97</f>
        <v>0</v>
      </c>
      <c r="E97" s="383">
        <f>E99</f>
        <v>0</v>
      </c>
      <c r="F97" s="384" t="s">
        <v>994</v>
      </c>
    </row>
    <row r="98" spans="1:6" ht="12.75" hidden="1">
      <c r="A98" s="379"/>
      <c r="B98" s="386" t="s">
        <v>282</v>
      </c>
      <c r="C98" s="387"/>
      <c r="D98" s="378"/>
      <c r="E98" s="378"/>
      <c r="F98" s="389"/>
    </row>
    <row r="99" spans="1:6" s="385" customFormat="1" ht="38.25" hidden="1">
      <c r="A99" s="390" t="s">
        <v>391</v>
      </c>
      <c r="B99" s="394" t="s">
        <v>156</v>
      </c>
      <c r="C99" s="404"/>
      <c r="D99" s="372">
        <f>E99</f>
        <v>0</v>
      </c>
      <c r="E99" s="372"/>
      <c r="F99" s="372" t="s">
        <v>994</v>
      </c>
    </row>
    <row r="100" spans="1:6" s="369" customFormat="1" ht="12.75">
      <c r="A100" s="380" t="s">
        <v>392</v>
      </c>
      <c r="B100" s="381" t="s">
        <v>328</v>
      </c>
      <c r="C100" s="382">
        <v>7415</v>
      </c>
      <c r="D100" s="534">
        <f>E100</f>
        <v>26853.3</v>
      </c>
      <c r="E100" s="534">
        <f>E103+E104+E105+E106</f>
        <v>26853.3</v>
      </c>
      <c r="F100" s="384" t="s">
        <v>994</v>
      </c>
    </row>
    <row r="101" spans="1:6" s="385" customFormat="1" ht="12.75">
      <c r="A101" s="379"/>
      <c r="B101" s="386" t="s">
        <v>393</v>
      </c>
      <c r="C101" s="387"/>
      <c r="D101" s="378"/>
      <c r="E101" s="378"/>
      <c r="F101" s="389"/>
    </row>
    <row r="102" spans="1:21" ht="12.75">
      <c r="A102" s="379"/>
      <c r="B102" s="386" t="s">
        <v>282</v>
      </c>
      <c r="C102" s="387"/>
      <c r="D102" s="378"/>
      <c r="E102" s="378"/>
      <c r="F102" s="389"/>
      <c r="J102" s="369"/>
      <c r="M102" s="369"/>
      <c r="N102" s="369"/>
      <c r="Q102" s="369"/>
      <c r="R102" s="369"/>
      <c r="T102" s="369"/>
      <c r="U102" s="369"/>
    </row>
    <row r="103" spans="1:21" s="385" customFormat="1" ht="25.5">
      <c r="A103" s="390" t="s">
        <v>394</v>
      </c>
      <c r="B103" s="394" t="s">
        <v>157</v>
      </c>
      <c r="C103" s="404"/>
      <c r="D103" s="536">
        <f>E103</f>
        <v>22153.3</v>
      </c>
      <c r="E103" s="536">
        <v>22153.3</v>
      </c>
      <c r="F103" s="372" t="s">
        <v>994</v>
      </c>
      <c r="J103" s="370"/>
      <c r="M103" s="370"/>
      <c r="N103" s="370"/>
      <c r="Q103" s="370"/>
      <c r="R103" s="370"/>
      <c r="T103" s="370"/>
      <c r="U103" s="370"/>
    </row>
    <row r="104" spans="1:18" ht="25.5">
      <c r="A104" s="390" t="s">
        <v>395</v>
      </c>
      <c r="B104" s="394" t="s">
        <v>158</v>
      </c>
      <c r="C104" s="404"/>
      <c r="D104" s="536">
        <f>E104</f>
        <v>700</v>
      </c>
      <c r="E104" s="536">
        <v>700</v>
      </c>
      <c r="F104" s="372" t="s">
        <v>994</v>
      </c>
      <c r="M104" s="385"/>
      <c r="N104" s="385"/>
      <c r="Q104" s="385"/>
      <c r="R104" s="385"/>
    </row>
    <row r="105" spans="1:21" s="385" customFormat="1" ht="51">
      <c r="A105" s="390" t="s">
        <v>396</v>
      </c>
      <c r="B105" s="394" t="s">
        <v>329</v>
      </c>
      <c r="C105" s="404"/>
      <c r="D105" s="536">
        <f>E105</f>
        <v>0</v>
      </c>
      <c r="E105" s="536">
        <v>0</v>
      </c>
      <c r="F105" s="372" t="s">
        <v>994</v>
      </c>
      <c r="J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</row>
    <row r="106" spans="1:21" s="369" customFormat="1" ht="12.75">
      <c r="A106" s="376" t="s">
        <v>213</v>
      </c>
      <c r="B106" s="394" t="s">
        <v>330</v>
      </c>
      <c r="C106" s="404"/>
      <c r="D106" s="536">
        <f>E106</f>
        <v>4000</v>
      </c>
      <c r="E106" s="536">
        <v>4000</v>
      </c>
      <c r="F106" s="372" t="s">
        <v>994</v>
      </c>
      <c r="I106" s="385"/>
      <c r="J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</row>
    <row r="107" spans="1:21" ht="38.25">
      <c r="A107" s="380" t="s">
        <v>214</v>
      </c>
      <c r="B107" s="381" t="s">
        <v>331</v>
      </c>
      <c r="C107" s="382">
        <v>7421</v>
      </c>
      <c r="D107" s="534">
        <f>E107</f>
        <v>3512.6</v>
      </c>
      <c r="E107" s="534">
        <f>E110+E111+E112</f>
        <v>3512.6</v>
      </c>
      <c r="F107" s="384" t="s">
        <v>994</v>
      </c>
      <c r="I107" s="369"/>
      <c r="J107" s="385"/>
      <c r="T107" s="385"/>
      <c r="U107" s="385"/>
    </row>
    <row r="108" spans="1:6" s="385" customFormat="1" ht="12.75">
      <c r="A108" s="379"/>
      <c r="B108" s="386" t="s">
        <v>159</v>
      </c>
      <c r="C108" s="387"/>
      <c r="D108" s="516"/>
      <c r="E108" s="516"/>
      <c r="F108" s="389"/>
    </row>
    <row r="109" spans="1:21" s="385" customFormat="1" ht="12.75">
      <c r="A109" s="379"/>
      <c r="B109" s="386" t="s">
        <v>282</v>
      </c>
      <c r="C109" s="387"/>
      <c r="D109" s="516"/>
      <c r="E109" s="516"/>
      <c r="F109" s="38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</row>
    <row r="110" spans="1:21" s="369" customFormat="1" ht="89.25" hidden="1">
      <c r="A110" s="390" t="s">
        <v>215</v>
      </c>
      <c r="B110" s="394" t="s">
        <v>632</v>
      </c>
      <c r="C110" s="404"/>
      <c r="D110" s="536">
        <f>E110</f>
        <v>0</v>
      </c>
      <c r="E110" s="536"/>
      <c r="F110" s="372" t="s">
        <v>994</v>
      </c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</row>
    <row r="111" spans="1:6" ht="51">
      <c r="A111" s="390" t="s">
        <v>901</v>
      </c>
      <c r="B111" s="394" t="s">
        <v>633</v>
      </c>
      <c r="C111" s="372"/>
      <c r="D111" s="536">
        <f>E111</f>
        <v>3512.6</v>
      </c>
      <c r="E111" s="536">
        <v>3512.6</v>
      </c>
      <c r="F111" s="372" t="s">
        <v>994</v>
      </c>
    </row>
    <row r="112" spans="1:6" ht="63.75">
      <c r="A112" s="390" t="s">
        <v>160</v>
      </c>
      <c r="B112" s="394" t="s">
        <v>161</v>
      </c>
      <c r="C112" s="372"/>
      <c r="D112" s="372">
        <f>E112</f>
        <v>0</v>
      </c>
      <c r="E112" s="372"/>
      <c r="F112" s="372" t="s">
        <v>994</v>
      </c>
    </row>
    <row r="113" spans="1:6" s="385" customFormat="1" ht="12.75">
      <c r="A113" s="380" t="s">
        <v>397</v>
      </c>
      <c r="B113" s="381" t="s">
        <v>332</v>
      </c>
      <c r="C113" s="382">
        <v>7422</v>
      </c>
      <c r="D113" s="534">
        <f>E113</f>
        <v>17514</v>
      </c>
      <c r="E113" s="534">
        <f>E116+E117</f>
        <v>17514</v>
      </c>
      <c r="F113" s="384" t="s">
        <v>994</v>
      </c>
    </row>
    <row r="114" spans="1:6" s="385" customFormat="1" ht="12.75">
      <c r="A114" s="379"/>
      <c r="B114" s="386" t="s">
        <v>162</v>
      </c>
      <c r="C114" s="387"/>
      <c r="D114" s="516"/>
      <c r="E114" s="516"/>
      <c r="F114" s="389"/>
    </row>
    <row r="115" spans="1:6" s="369" customFormat="1" ht="12.75">
      <c r="A115" s="379"/>
      <c r="B115" s="386" t="s">
        <v>282</v>
      </c>
      <c r="C115" s="387"/>
      <c r="D115" s="516"/>
      <c r="E115" s="516"/>
      <c r="F115" s="389"/>
    </row>
    <row r="116" spans="1:6" ht="12.75">
      <c r="A116" s="390" t="s">
        <v>398</v>
      </c>
      <c r="B116" s="394" t="s">
        <v>333</v>
      </c>
      <c r="C116" s="405"/>
      <c r="D116" s="555">
        <f>E116</f>
        <v>17514</v>
      </c>
      <c r="E116" s="555">
        <f>17514</f>
        <v>17514</v>
      </c>
      <c r="F116" s="372" t="s">
        <v>994</v>
      </c>
    </row>
    <row r="117" spans="1:6" s="385" customFormat="1" ht="38.25">
      <c r="A117" s="390" t="s">
        <v>399</v>
      </c>
      <c r="B117" s="394" t="s">
        <v>334</v>
      </c>
      <c r="C117" s="372"/>
      <c r="D117" s="406">
        <f>E117</f>
        <v>0</v>
      </c>
      <c r="E117" s="372"/>
      <c r="F117" s="372" t="s">
        <v>994</v>
      </c>
    </row>
    <row r="118" spans="1:6" ht="12.75" hidden="1">
      <c r="A118" s="380" t="s">
        <v>400</v>
      </c>
      <c r="B118" s="381" t="s">
        <v>335</v>
      </c>
      <c r="C118" s="382">
        <v>7431</v>
      </c>
      <c r="D118" s="383">
        <f>E118</f>
        <v>0</v>
      </c>
      <c r="E118" s="383">
        <f>E121+E122</f>
        <v>0</v>
      </c>
      <c r="F118" s="384" t="s">
        <v>994</v>
      </c>
    </row>
    <row r="119" spans="1:6" ht="12.75" hidden="1">
      <c r="A119" s="379"/>
      <c r="B119" s="386" t="s">
        <v>401</v>
      </c>
      <c r="C119" s="387"/>
      <c r="D119" s="378"/>
      <c r="E119" s="378"/>
      <c r="F119" s="389"/>
    </row>
    <row r="120" spans="1:6" ht="12.75" hidden="1">
      <c r="A120" s="379"/>
      <c r="B120" s="386" t="s">
        <v>282</v>
      </c>
      <c r="C120" s="387"/>
      <c r="D120" s="378"/>
      <c r="E120" s="378"/>
      <c r="F120" s="389"/>
    </row>
    <row r="121" spans="1:6" ht="51" hidden="1">
      <c r="A121" s="390" t="s">
        <v>402</v>
      </c>
      <c r="B121" s="394" t="s">
        <v>1001</v>
      </c>
      <c r="C121" s="404"/>
      <c r="D121" s="372">
        <f>E121</f>
        <v>0</v>
      </c>
      <c r="E121" s="372"/>
      <c r="F121" s="372" t="s">
        <v>994</v>
      </c>
    </row>
    <row r="122" spans="1:6" ht="38.25" hidden="1">
      <c r="A122" s="390" t="s">
        <v>403</v>
      </c>
      <c r="B122" s="394" t="s">
        <v>163</v>
      </c>
      <c r="C122" s="404"/>
      <c r="D122" s="372">
        <f>E122</f>
        <v>0</v>
      </c>
      <c r="E122" s="372"/>
      <c r="F122" s="372" t="s">
        <v>994</v>
      </c>
    </row>
    <row r="123" spans="1:6" ht="12.75" hidden="1">
      <c r="A123" s="380" t="s">
        <v>404</v>
      </c>
      <c r="B123" s="381" t="s">
        <v>902</v>
      </c>
      <c r="C123" s="382">
        <v>7441</v>
      </c>
      <c r="D123" s="396">
        <f>E123</f>
        <v>0</v>
      </c>
      <c r="E123" s="396">
        <f>E126+E127</f>
        <v>0</v>
      </c>
      <c r="F123" s="384" t="s">
        <v>994</v>
      </c>
    </row>
    <row r="124" spans="1:6" ht="12.75" hidden="1">
      <c r="A124" s="379"/>
      <c r="B124" s="386" t="s">
        <v>405</v>
      </c>
      <c r="C124" s="387"/>
      <c r="D124" s="378"/>
      <c r="E124" s="388"/>
      <c r="F124" s="389"/>
    </row>
    <row r="125" spans="1:6" ht="12.75" hidden="1">
      <c r="A125" s="428"/>
      <c r="B125" s="386" t="s">
        <v>282</v>
      </c>
      <c r="C125" s="409"/>
      <c r="D125" s="378"/>
      <c r="E125" s="388"/>
      <c r="F125" s="389"/>
    </row>
    <row r="126" spans="1:6" ht="102" hidden="1">
      <c r="A126" s="379" t="s">
        <v>406</v>
      </c>
      <c r="B126" s="391" t="s">
        <v>803</v>
      </c>
      <c r="C126" s="404"/>
      <c r="D126" s="396">
        <f>E126</f>
        <v>0</v>
      </c>
      <c r="E126" s="396"/>
      <c r="F126" s="372" t="s">
        <v>994</v>
      </c>
    </row>
    <row r="127" spans="1:6" ht="102" hidden="1">
      <c r="A127" s="390" t="s">
        <v>164</v>
      </c>
      <c r="B127" s="391" t="s">
        <v>804</v>
      </c>
      <c r="C127" s="427"/>
      <c r="D127" s="396">
        <f>E127</f>
        <v>0</v>
      </c>
      <c r="E127" s="396"/>
      <c r="F127" s="372" t="s">
        <v>994</v>
      </c>
    </row>
    <row r="128" spans="1:6" ht="12.75" hidden="1">
      <c r="A128" s="380" t="s">
        <v>407</v>
      </c>
      <c r="B128" s="381" t="s">
        <v>244</v>
      </c>
      <c r="C128" s="382">
        <v>7442</v>
      </c>
      <c r="D128" s="383">
        <f>F128</f>
        <v>0</v>
      </c>
      <c r="E128" s="384" t="s">
        <v>994</v>
      </c>
      <c r="F128" s="384">
        <f>F131+F132</f>
        <v>0</v>
      </c>
    </row>
    <row r="129" spans="1:6" ht="12.75" hidden="1">
      <c r="A129" s="379"/>
      <c r="B129" s="386" t="s">
        <v>903</v>
      </c>
      <c r="C129" s="387"/>
      <c r="D129" s="378"/>
      <c r="E129" s="389"/>
      <c r="F129" s="389"/>
    </row>
    <row r="130" spans="1:6" ht="12.75" hidden="1">
      <c r="A130" s="379"/>
      <c r="B130" s="386" t="s">
        <v>282</v>
      </c>
      <c r="C130" s="387"/>
      <c r="D130" s="378"/>
      <c r="E130" s="389"/>
      <c r="F130" s="389"/>
    </row>
    <row r="131" spans="1:6" ht="114.75" hidden="1">
      <c r="A131" s="390" t="s">
        <v>408</v>
      </c>
      <c r="B131" s="391" t="s">
        <v>337</v>
      </c>
      <c r="C131" s="404"/>
      <c r="D131" s="408">
        <f>F131</f>
        <v>0</v>
      </c>
      <c r="E131" s="372" t="s">
        <v>994</v>
      </c>
      <c r="F131" s="408"/>
    </row>
    <row r="132" spans="1:6" ht="114.75" hidden="1">
      <c r="A132" s="390" t="s">
        <v>409</v>
      </c>
      <c r="B132" s="394" t="s">
        <v>340</v>
      </c>
      <c r="C132" s="404"/>
      <c r="D132" s="408">
        <f>F132</f>
        <v>0</v>
      </c>
      <c r="E132" s="372" t="s">
        <v>994</v>
      </c>
      <c r="F132" s="407"/>
    </row>
    <row r="133" spans="1:6" ht="12.75">
      <c r="A133" s="420" t="s">
        <v>904</v>
      </c>
      <c r="B133" s="381" t="s">
        <v>1000</v>
      </c>
      <c r="C133" s="384">
        <v>7451</v>
      </c>
      <c r="D133" s="534">
        <f>E133+F133</f>
        <v>12211.9</v>
      </c>
      <c r="E133" s="383">
        <f>E138</f>
        <v>200</v>
      </c>
      <c r="F133" s="544">
        <f>F136+F137+F138</f>
        <v>12011.9</v>
      </c>
    </row>
    <row r="134" spans="1:6" ht="12.75">
      <c r="A134" s="417"/>
      <c r="B134" s="386" t="s">
        <v>245</v>
      </c>
      <c r="C134" s="429"/>
      <c r="D134" s="516"/>
      <c r="E134" s="378"/>
      <c r="F134" s="389"/>
    </row>
    <row r="135" spans="1:6" ht="12.75">
      <c r="A135" s="397"/>
      <c r="B135" s="386" t="s">
        <v>282</v>
      </c>
      <c r="C135" s="411"/>
      <c r="D135" s="516"/>
      <c r="E135" s="378"/>
      <c r="F135" s="389"/>
    </row>
    <row r="136" spans="1:6" ht="25.5">
      <c r="A136" s="390" t="s">
        <v>905</v>
      </c>
      <c r="B136" s="394" t="s">
        <v>341</v>
      </c>
      <c r="C136" s="404"/>
      <c r="D136" s="546">
        <f>F136</f>
        <v>0</v>
      </c>
      <c r="E136" s="372" t="s">
        <v>994</v>
      </c>
      <c r="F136" s="408"/>
    </row>
    <row r="137" spans="1:6" ht="25.5">
      <c r="A137" s="390" t="s">
        <v>906</v>
      </c>
      <c r="B137" s="394" t="s">
        <v>342</v>
      </c>
      <c r="C137" s="404"/>
      <c r="D137" s="546">
        <f>F137</f>
        <v>12011.9</v>
      </c>
      <c r="E137" s="372" t="s">
        <v>994</v>
      </c>
      <c r="F137" s="536">
        <v>12011.9</v>
      </c>
    </row>
    <row r="138" spans="1:6" ht="38.25">
      <c r="A138" s="390" t="s">
        <v>907</v>
      </c>
      <c r="B138" s="391" t="s">
        <v>165</v>
      </c>
      <c r="C138" s="404"/>
      <c r="D138" s="546">
        <f>E138+F138</f>
        <v>200</v>
      </c>
      <c r="E138" s="536">
        <v>200</v>
      </c>
      <c r="F138" s="372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PageLayoutView="0" workbookViewId="0" topLeftCell="A214">
      <selection activeCell="H309" sqref="H309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0.57421875" style="27" customWidth="1"/>
    <col min="6" max="6" width="47.57421875" style="14" hidden="1" customWidth="1"/>
    <col min="7" max="7" width="16.00390625" style="10" customWidth="1"/>
    <col min="8" max="8" width="12.28125" style="10" customWidth="1"/>
    <col min="9" max="9" width="11.421875" style="10" customWidth="1"/>
    <col min="10" max="10" width="9.140625" style="10" customWidth="1"/>
    <col min="11" max="11" width="9.57421875" style="10" bestFit="1" customWidth="1"/>
    <col min="12" max="12" width="10.28125" style="10" bestFit="1" customWidth="1"/>
    <col min="13" max="16384" width="9.140625" style="10" customWidth="1"/>
  </cols>
  <sheetData>
    <row r="1" spans="1:9" ht="18">
      <c r="A1" s="597" t="s">
        <v>748</v>
      </c>
      <c r="B1" s="597"/>
      <c r="C1" s="597"/>
      <c r="D1" s="597"/>
      <c r="E1" s="597"/>
      <c r="F1" s="597"/>
      <c r="G1" s="597"/>
      <c r="H1" s="597"/>
      <c r="I1" s="597"/>
    </row>
    <row r="2" spans="1:9" ht="36" customHeight="1">
      <c r="A2" s="598" t="s">
        <v>750</v>
      </c>
      <c r="B2" s="598"/>
      <c r="C2" s="598"/>
      <c r="D2" s="598"/>
      <c r="E2" s="598"/>
      <c r="F2" s="598"/>
      <c r="G2" s="598"/>
      <c r="H2" s="598"/>
      <c r="I2" s="598"/>
    </row>
    <row r="3" spans="1:7" ht="15">
      <c r="A3" s="86" t="s">
        <v>749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9" t="s">
        <v>751</v>
      </c>
      <c r="I4" s="599"/>
    </row>
    <row r="5" spans="1:9" s="15" customFormat="1" ht="15.75" thickBot="1">
      <c r="A5" s="600" t="s">
        <v>746</v>
      </c>
      <c r="B5" s="590" t="s">
        <v>465</v>
      </c>
      <c r="C5" s="592" t="s">
        <v>991</v>
      </c>
      <c r="D5" s="593" t="s">
        <v>992</v>
      </c>
      <c r="E5" s="602" t="s">
        <v>747</v>
      </c>
      <c r="F5" s="604" t="s">
        <v>990</v>
      </c>
      <c r="G5" s="588" t="s">
        <v>752</v>
      </c>
      <c r="H5" s="595" t="s">
        <v>859</v>
      </c>
      <c r="I5" s="596"/>
    </row>
    <row r="6" spans="1:9" s="16" customFormat="1" ht="32.25" customHeight="1" thickBot="1">
      <c r="A6" s="601"/>
      <c r="B6" s="591"/>
      <c r="C6" s="591"/>
      <c r="D6" s="594"/>
      <c r="E6" s="603"/>
      <c r="F6" s="605"/>
      <c r="G6" s="589"/>
      <c r="H6" s="172" t="s">
        <v>981</v>
      </c>
      <c r="I6" s="173" t="s">
        <v>982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2" s="163" customFormat="1" ht="47.25" thickBot="1">
      <c r="A8" s="174">
        <v>2000</v>
      </c>
      <c r="B8" s="175" t="s">
        <v>993</v>
      </c>
      <c r="C8" s="176" t="s">
        <v>994</v>
      </c>
      <c r="D8" s="177" t="s">
        <v>994</v>
      </c>
      <c r="E8" s="178" t="s">
        <v>472</v>
      </c>
      <c r="F8" s="179"/>
      <c r="G8" s="503">
        <f>G9+G45+G63+G89+G142+G162+G182+G211+G241+G272+G304</f>
        <v>403259</v>
      </c>
      <c r="H8" s="503">
        <f>H9+H45+H63+H89+H142+H162+H182+H211+H241+H272+H304</f>
        <v>402200.9</v>
      </c>
      <c r="I8" s="503">
        <f>I9+I45+I63+I89+I142+I162+I182+I211+I241+I272+I304</f>
        <v>13070</v>
      </c>
      <c r="L8" s="535"/>
    </row>
    <row r="9" spans="1:9" s="162" customFormat="1" ht="64.5" customHeight="1">
      <c r="A9" s="164">
        <v>2100</v>
      </c>
      <c r="B9" s="58" t="s">
        <v>799</v>
      </c>
      <c r="C9" s="430" t="s">
        <v>704</v>
      </c>
      <c r="D9" s="431" t="s">
        <v>704</v>
      </c>
      <c r="E9" s="149" t="s">
        <v>473</v>
      </c>
      <c r="F9" s="165" t="s">
        <v>995</v>
      </c>
      <c r="G9" s="503">
        <f>G11+G16+G20+G25+G28+G31+G34+G37</f>
        <v>119463.6</v>
      </c>
      <c r="H9" s="503">
        <f>H11+H16+H20+H25+H28+H31+H34+H37</f>
        <v>106393.6</v>
      </c>
      <c r="I9" s="503">
        <f>I11+I16+I20+I25+I28+I31+I34+I37</f>
        <v>13070</v>
      </c>
    </row>
    <row r="10" spans="1:9" ht="11.25" customHeight="1">
      <c r="A10" s="129"/>
      <c r="B10" s="58"/>
      <c r="C10" s="430"/>
      <c r="D10" s="431"/>
      <c r="E10" s="122" t="s">
        <v>641</v>
      </c>
      <c r="F10" s="17"/>
      <c r="G10" s="145"/>
      <c r="H10" s="141"/>
      <c r="I10" s="504"/>
    </row>
    <row r="11" spans="1:9" s="19" customFormat="1" ht="60">
      <c r="A11" s="131">
        <v>2110</v>
      </c>
      <c r="B11" s="58" t="s">
        <v>799</v>
      </c>
      <c r="C11" s="168" t="s">
        <v>705</v>
      </c>
      <c r="D11" s="169" t="s">
        <v>704</v>
      </c>
      <c r="E11" s="123" t="s">
        <v>466</v>
      </c>
      <c r="F11" s="18" t="s">
        <v>996</v>
      </c>
      <c r="G11" s="518">
        <f>H11+I11</f>
        <v>82850</v>
      </c>
      <c r="H11" s="503">
        <f>H13</f>
        <v>81850</v>
      </c>
      <c r="I11" s="503">
        <f>I13+I14+I15</f>
        <v>1000</v>
      </c>
    </row>
    <row r="12" spans="1:9" s="19" customFormat="1" ht="10.5" customHeight="1">
      <c r="A12" s="131"/>
      <c r="B12" s="58"/>
      <c r="C12" s="168"/>
      <c r="D12" s="169"/>
      <c r="E12" s="122" t="s">
        <v>642</v>
      </c>
      <c r="F12" s="18"/>
      <c r="G12" s="146"/>
      <c r="H12" s="142"/>
      <c r="I12" s="505"/>
    </row>
    <row r="13" spans="1:11" ht="24">
      <c r="A13" s="131">
        <v>2111</v>
      </c>
      <c r="B13" s="61" t="s">
        <v>799</v>
      </c>
      <c r="C13" s="432" t="s">
        <v>705</v>
      </c>
      <c r="D13" s="433" t="s">
        <v>705</v>
      </c>
      <c r="E13" s="122" t="s">
        <v>470</v>
      </c>
      <c r="F13" s="20" t="s">
        <v>997</v>
      </c>
      <c r="G13" s="512">
        <f>H13+I13</f>
        <v>82850</v>
      </c>
      <c r="H13" s="507">
        <v>81850</v>
      </c>
      <c r="I13" s="506">
        <v>1000</v>
      </c>
      <c r="K13" s="545"/>
    </row>
    <row r="14" spans="1:9" ht="24">
      <c r="A14" s="131">
        <v>2112</v>
      </c>
      <c r="B14" s="61" t="s">
        <v>799</v>
      </c>
      <c r="C14" s="432" t="s">
        <v>705</v>
      </c>
      <c r="D14" s="433" t="s">
        <v>706</v>
      </c>
      <c r="E14" s="122" t="s">
        <v>998</v>
      </c>
      <c r="F14" s="20" t="s">
        <v>999</v>
      </c>
      <c r="G14" s="147">
        <f>H14+I14</f>
        <v>0</v>
      </c>
      <c r="H14" s="143"/>
      <c r="I14" s="506"/>
    </row>
    <row r="15" spans="1:9" ht="15">
      <c r="A15" s="131">
        <v>2113</v>
      </c>
      <c r="B15" s="61" t="s">
        <v>799</v>
      </c>
      <c r="C15" s="432" t="s">
        <v>705</v>
      </c>
      <c r="D15" s="433" t="s">
        <v>581</v>
      </c>
      <c r="E15" s="122" t="s">
        <v>1002</v>
      </c>
      <c r="F15" s="20" t="s">
        <v>1003</v>
      </c>
      <c r="G15" s="147">
        <f>H15+I15</f>
        <v>0</v>
      </c>
      <c r="H15" s="143"/>
      <c r="I15" s="506"/>
    </row>
    <row r="16" spans="1:9" ht="15">
      <c r="A16" s="131">
        <v>2120</v>
      </c>
      <c r="B16" s="58" t="s">
        <v>799</v>
      </c>
      <c r="C16" s="168" t="s">
        <v>706</v>
      </c>
      <c r="D16" s="169" t="s">
        <v>704</v>
      </c>
      <c r="E16" s="123" t="s">
        <v>1004</v>
      </c>
      <c r="F16" s="21" t="s">
        <v>1005</v>
      </c>
      <c r="G16" s="147">
        <f>H16+I16</f>
        <v>0</v>
      </c>
      <c r="H16" s="143">
        <f>H18+H19</f>
        <v>0</v>
      </c>
      <c r="I16" s="507">
        <f>I18+I19</f>
        <v>0</v>
      </c>
    </row>
    <row r="17" spans="1:9" s="19" customFormat="1" ht="10.5" customHeight="1">
      <c r="A17" s="131"/>
      <c r="B17" s="58"/>
      <c r="C17" s="168"/>
      <c r="D17" s="169"/>
      <c r="E17" s="122" t="s">
        <v>642</v>
      </c>
      <c r="F17" s="18"/>
      <c r="G17" s="146"/>
      <c r="H17" s="142"/>
      <c r="I17" s="505"/>
    </row>
    <row r="18" spans="1:9" ht="16.5" customHeight="1">
      <c r="A18" s="131">
        <v>2121</v>
      </c>
      <c r="B18" s="61" t="s">
        <v>799</v>
      </c>
      <c r="C18" s="432" t="s">
        <v>706</v>
      </c>
      <c r="D18" s="433" t="s">
        <v>705</v>
      </c>
      <c r="E18" s="124" t="s">
        <v>471</v>
      </c>
      <c r="F18" s="20" t="s">
        <v>1006</v>
      </c>
      <c r="G18" s="147">
        <f>H18+I18</f>
        <v>0</v>
      </c>
      <c r="H18" s="143"/>
      <c r="I18" s="506"/>
    </row>
    <row r="19" spans="1:9" ht="28.5">
      <c r="A19" s="131">
        <v>2122</v>
      </c>
      <c r="B19" s="61" t="s">
        <v>799</v>
      </c>
      <c r="C19" s="432" t="s">
        <v>706</v>
      </c>
      <c r="D19" s="433" t="s">
        <v>706</v>
      </c>
      <c r="E19" s="122" t="s">
        <v>1007</v>
      </c>
      <c r="F19" s="20" t="s">
        <v>1008</v>
      </c>
      <c r="G19" s="147">
        <f>H19+I19</f>
        <v>0</v>
      </c>
      <c r="H19" s="143"/>
      <c r="I19" s="506"/>
    </row>
    <row r="20" spans="1:9" ht="15">
      <c r="A20" s="131">
        <v>2130</v>
      </c>
      <c r="B20" s="58" t="s">
        <v>799</v>
      </c>
      <c r="C20" s="168" t="s">
        <v>581</v>
      </c>
      <c r="D20" s="169" t="s">
        <v>704</v>
      </c>
      <c r="E20" s="123" t="s">
        <v>1009</v>
      </c>
      <c r="F20" s="22" t="s">
        <v>1010</v>
      </c>
      <c r="G20" s="147">
        <f>H20+I20</f>
        <v>3512.6</v>
      </c>
      <c r="H20" s="143">
        <f>H22+H23+H24</f>
        <v>3512.6</v>
      </c>
      <c r="I20" s="507">
        <f>I22+I23+I24</f>
        <v>0</v>
      </c>
    </row>
    <row r="21" spans="1:9" s="19" customFormat="1" ht="10.5" customHeight="1">
      <c r="A21" s="131"/>
      <c r="B21" s="58"/>
      <c r="C21" s="168"/>
      <c r="D21" s="169"/>
      <c r="E21" s="122" t="s">
        <v>642</v>
      </c>
      <c r="F21" s="18"/>
      <c r="G21" s="146"/>
      <c r="H21" s="142"/>
      <c r="I21" s="505"/>
    </row>
    <row r="22" spans="1:9" ht="24">
      <c r="A22" s="131">
        <v>2131</v>
      </c>
      <c r="B22" s="61" t="s">
        <v>799</v>
      </c>
      <c r="C22" s="432" t="s">
        <v>581</v>
      </c>
      <c r="D22" s="433" t="s">
        <v>705</v>
      </c>
      <c r="E22" s="122" t="s">
        <v>1011</v>
      </c>
      <c r="F22" s="20" t="s">
        <v>1012</v>
      </c>
      <c r="G22" s="147">
        <f>H22+I22</f>
        <v>3512.6</v>
      </c>
      <c r="H22" s="143">
        <v>3512.6</v>
      </c>
      <c r="I22" s="506"/>
    </row>
    <row r="23" spans="1:9" ht="14.25" customHeight="1">
      <c r="A23" s="131">
        <v>2132</v>
      </c>
      <c r="B23" s="61" t="s">
        <v>799</v>
      </c>
      <c r="C23" s="432">
        <v>3</v>
      </c>
      <c r="D23" s="433">
        <v>2</v>
      </c>
      <c r="E23" s="122" t="s">
        <v>1013</v>
      </c>
      <c r="F23" s="20" t="s">
        <v>1014</v>
      </c>
      <c r="G23" s="147">
        <f aca="true" t="shared" si="0" ref="G23:G43">H23+I23</f>
        <v>0</v>
      </c>
      <c r="H23" s="143"/>
      <c r="I23" s="506"/>
    </row>
    <row r="24" spans="1:9" ht="15">
      <c r="A24" s="131">
        <v>2133</v>
      </c>
      <c r="B24" s="61" t="s">
        <v>799</v>
      </c>
      <c r="C24" s="432">
        <v>3</v>
      </c>
      <c r="D24" s="433">
        <v>3</v>
      </c>
      <c r="E24" s="122" t="s">
        <v>1015</v>
      </c>
      <c r="F24" s="20" t="s">
        <v>1016</v>
      </c>
      <c r="G24" s="147">
        <f t="shared" si="0"/>
        <v>0</v>
      </c>
      <c r="H24" s="143"/>
      <c r="I24" s="506"/>
    </row>
    <row r="25" spans="1:9" ht="12.75" customHeight="1">
      <c r="A25" s="131">
        <v>2140</v>
      </c>
      <c r="B25" s="58" t="s">
        <v>799</v>
      </c>
      <c r="C25" s="168">
        <v>4</v>
      </c>
      <c r="D25" s="169">
        <v>0</v>
      </c>
      <c r="E25" s="123" t="s">
        <v>1017</v>
      </c>
      <c r="F25" s="18" t="s">
        <v>1018</v>
      </c>
      <c r="G25" s="147">
        <f t="shared" si="0"/>
        <v>0</v>
      </c>
      <c r="H25" s="143">
        <f>H27</f>
        <v>0</v>
      </c>
      <c r="I25" s="507">
        <f>I27</f>
        <v>0</v>
      </c>
    </row>
    <row r="26" spans="1:9" s="19" customFormat="1" ht="10.5" customHeight="1">
      <c r="A26" s="131"/>
      <c r="B26" s="58"/>
      <c r="C26" s="168"/>
      <c r="D26" s="169"/>
      <c r="E26" s="122" t="s">
        <v>642</v>
      </c>
      <c r="F26" s="18"/>
      <c r="G26" s="147"/>
      <c r="H26" s="142"/>
      <c r="I26" s="505"/>
    </row>
    <row r="27" spans="1:9" ht="24">
      <c r="A27" s="131">
        <v>2141</v>
      </c>
      <c r="B27" s="61" t="s">
        <v>799</v>
      </c>
      <c r="C27" s="432">
        <v>4</v>
      </c>
      <c r="D27" s="433">
        <v>1</v>
      </c>
      <c r="E27" s="122" t="s">
        <v>1020</v>
      </c>
      <c r="F27" s="23" t="s">
        <v>1021</v>
      </c>
      <c r="G27" s="147">
        <f t="shared" si="0"/>
        <v>0</v>
      </c>
      <c r="H27" s="143"/>
      <c r="I27" s="506"/>
    </row>
    <row r="28" spans="1:9" ht="36">
      <c r="A28" s="131">
        <v>2150</v>
      </c>
      <c r="B28" s="58" t="s">
        <v>799</v>
      </c>
      <c r="C28" s="168">
        <v>5</v>
      </c>
      <c r="D28" s="169">
        <v>0</v>
      </c>
      <c r="E28" s="123" t="s">
        <v>1022</v>
      </c>
      <c r="F28" s="18" t="s">
        <v>1023</v>
      </c>
      <c r="G28" s="147">
        <f t="shared" si="0"/>
        <v>0</v>
      </c>
      <c r="H28" s="143">
        <f>H30</f>
        <v>0</v>
      </c>
      <c r="I28" s="507">
        <f>I30</f>
        <v>0</v>
      </c>
    </row>
    <row r="29" spans="1:9" s="19" customFormat="1" ht="10.5" customHeight="1">
      <c r="A29" s="131"/>
      <c r="B29" s="58"/>
      <c r="C29" s="168"/>
      <c r="D29" s="169"/>
      <c r="E29" s="122" t="s">
        <v>642</v>
      </c>
      <c r="F29" s="18"/>
      <c r="G29" s="147"/>
      <c r="H29" s="142"/>
      <c r="I29" s="505"/>
    </row>
    <row r="30" spans="1:9" ht="36">
      <c r="A30" s="131">
        <v>2151</v>
      </c>
      <c r="B30" s="61" t="s">
        <v>799</v>
      </c>
      <c r="C30" s="432">
        <v>5</v>
      </c>
      <c r="D30" s="433">
        <v>1</v>
      </c>
      <c r="E30" s="122" t="s">
        <v>1024</v>
      </c>
      <c r="F30" s="23" t="s">
        <v>0</v>
      </c>
      <c r="G30" s="147">
        <f t="shared" si="0"/>
        <v>0</v>
      </c>
      <c r="H30" s="143"/>
      <c r="I30" s="506"/>
    </row>
    <row r="31" spans="1:9" ht="36">
      <c r="A31" s="131">
        <v>2160</v>
      </c>
      <c r="B31" s="58" t="s">
        <v>799</v>
      </c>
      <c r="C31" s="168">
        <v>6</v>
      </c>
      <c r="D31" s="169">
        <v>0</v>
      </c>
      <c r="E31" s="123" t="s">
        <v>1</v>
      </c>
      <c r="F31" s="18" t="s">
        <v>2</v>
      </c>
      <c r="G31" s="512">
        <f t="shared" si="0"/>
        <v>15970</v>
      </c>
      <c r="H31" s="507">
        <f>H33</f>
        <v>7300</v>
      </c>
      <c r="I31" s="507">
        <f>I33</f>
        <v>8670</v>
      </c>
    </row>
    <row r="32" spans="1:9" s="19" customFormat="1" ht="10.5" customHeight="1">
      <c r="A32" s="131"/>
      <c r="B32" s="58"/>
      <c r="C32" s="168"/>
      <c r="D32" s="169"/>
      <c r="E32" s="122" t="s">
        <v>642</v>
      </c>
      <c r="F32" s="18"/>
      <c r="G32" s="512"/>
      <c r="H32" s="503"/>
      <c r="I32" s="505"/>
    </row>
    <row r="33" spans="1:9" ht="24">
      <c r="A33" s="131">
        <v>2161</v>
      </c>
      <c r="B33" s="61" t="s">
        <v>799</v>
      </c>
      <c r="C33" s="432">
        <v>6</v>
      </c>
      <c r="D33" s="433">
        <v>1</v>
      </c>
      <c r="E33" s="122" t="s">
        <v>27</v>
      </c>
      <c r="F33" s="20" t="s">
        <v>28</v>
      </c>
      <c r="G33" s="512">
        <f t="shared" si="0"/>
        <v>15970</v>
      </c>
      <c r="H33" s="507">
        <v>7300</v>
      </c>
      <c r="I33" s="506">
        <v>8670</v>
      </c>
    </row>
    <row r="34" spans="1:9" ht="24">
      <c r="A34" s="131">
        <v>2170</v>
      </c>
      <c r="B34" s="58" t="s">
        <v>799</v>
      </c>
      <c r="C34" s="168">
        <v>7</v>
      </c>
      <c r="D34" s="169">
        <v>0</v>
      </c>
      <c r="E34" s="123" t="s">
        <v>851</v>
      </c>
      <c r="F34" s="20"/>
      <c r="G34" s="512">
        <f t="shared" si="0"/>
        <v>17131</v>
      </c>
      <c r="H34" s="507">
        <f>H36</f>
        <v>13731</v>
      </c>
      <c r="I34" s="507">
        <f>I36</f>
        <v>3400</v>
      </c>
    </row>
    <row r="35" spans="1:9" s="19" customFormat="1" ht="10.5" customHeight="1">
      <c r="A35" s="131"/>
      <c r="B35" s="58"/>
      <c r="C35" s="168"/>
      <c r="D35" s="169"/>
      <c r="E35" s="122" t="s">
        <v>642</v>
      </c>
      <c r="F35" s="18"/>
      <c r="G35" s="512"/>
      <c r="H35" s="503"/>
      <c r="I35" s="505"/>
    </row>
    <row r="36" spans="1:9" ht="15">
      <c r="A36" s="131">
        <v>2171</v>
      </c>
      <c r="B36" s="61" t="s">
        <v>799</v>
      </c>
      <c r="C36" s="432">
        <v>7</v>
      </c>
      <c r="D36" s="433">
        <v>1</v>
      </c>
      <c r="E36" s="122" t="s">
        <v>851</v>
      </c>
      <c r="F36" s="20"/>
      <c r="G36" s="512">
        <f t="shared" si="0"/>
        <v>17131</v>
      </c>
      <c r="H36" s="507">
        <v>13731</v>
      </c>
      <c r="I36" s="506">
        <v>3400</v>
      </c>
    </row>
    <row r="37" spans="1:9" ht="29.25" customHeight="1" hidden="1">
      <c r="A37" s="131">
        <v>2180</v>
      </c>
      <c r="B37" s="58" t="s">
        <v>799</v>
      </c>
      <c r="C37" s="168">
        <v>8</v>
      </c>
      <c r="D37" s="169">
        <v>0</v>
      </c>
      <c r="E37" s="123" t="s">
        <v>29</v>
      </c>
      <c r="F37" s="18" t="s">
        <v>30</v>
      </c>
      <c r="G37" s="147">
        <f t="shared" si="0"/>
        <v>0</v>
      </c>
      <c r="H37" s="143">
        <f>H39</f>
        <v>0</v>
      </c>
      <c r="I37" s="507">
        <f>I39</f>
        <v>0</v>
      </c>
    </row>
    <row r="38" spans="1:9" s="19" customFormat="1" ht="10.5" customHeight="1" hidden="1">
      <c r="A38" s="131"/>
      <c r="B38" s="58"/>
      <c r="C38" s="168"/>
      <c r="D38" s="169"/>
      <c r="E38" s="122" t="s">
        <v>642</v>
      </c>
      <c r="F38" s="18"/>
      <c r="G38" s="147"/>
      <c r="H38" s="142"/>
      <c r="I38" s="505"/>
    </row>
    <row r="39" spans="1:9" ht="36" hidden="1">
      <c r="A39" s="131">
        <v>2181</v>
      </c>
      <c r="B39" s="61" t="s">
        <v>799</v>
      </c>
      <c r="C39" s="432">
        <v>8</v>
      </c>
      <c r="D39" s="433">
        <v>1</v>
      </c>
      <c r="E39" s="122" t="s">
        <v>29</v>
      </c>
      <c r="F39" s="23" t="s">
        <v>31</v>
      </c>
      <c r="G39" s="147">
        <f t="shared" si="0"/>
        <v>0</v>
      </c>
      <c r="H39" s="143">
        <f>H41+H42</f>
        <v>0</v>
      </c>
      <c r="I39" s="507">
        <f>I41+I42</f>
        <v>0</v>
      </c>
    </row>
    <row r="40" spans="1:9" ht="15" hidden="1">
      <c r="A40" s="131"/>
      <c r="B40" s="61"/>
      <c r="C40" s="432"/>
      <c r="D40" s="433"/>
      <c r="E40" s="196" t="s">
        <v>642</v>
      </c>
      <c r="F40" s="23"/>
      <c r="G40" s="147"/>
      <c r="H40" s="143"/>
      <c r="I40" s="506"/>
    </row>
    <row r="41" spans="1:9" ht="15" hidden="1">
      <c r="A41" s="131">
        <v>2182</v>
      </c>
      <c r="B41" s="61" t="s">
        <v>799</v>
      </c>
      <c r="C41" s="432">
        <v>8</v>
      </c>
      <c r="D41" s="433">
        <v>1</v>
      </c>
      <c r="E41" s="196" t="s">
        <v>650</v>
      </c>
      <c r="F41" s="23"/>
      <c r="G41" s="147">
        <f t="shared" si="0"/>
        <v>0</v>
      </c>
      <c r="H41" s="143"/>
      <c r="I41" s="506"/>
    </row>
    <row r="42" spans="1:9" ht="24" hidden="1">
      <c r="A42" s="131">
        <v>2183</v>
      </c>
      <c r="B42" s="61" t="s">
        <v>799</v>
      </c>
      <c r="C42" s="432">
        <v>8</v>
      </c>
      <c r="D42" s="433">
        <v>1</v>
      </c>
      <c r="E42" s="196" t="s">
        <v>651</v>
      </c>
      <c r="F42" s="23"/>
      <c r="G42" s="147">
        <f t="shared" si="0"/>
        <v>0</v>
      </c>
      <c r="H42" s="143"/>
      <c r="I42" s="506"/>
    </row>
    <row r="43" spans="1:9" ht="24" hidden="1">
      <c r="A43" s="131">
        <v>2184</v>
      </c>
      <c r="B43" s="61" t="s">
        <v>799</v>
      </c>
      <c r="C43" s="432">
        <v>8</v>
      </c>
      <c r="D43" s="433">
        <v>1</v>
      </c>
      <c r="E43" s="196" t="s">
        <v>656</v>
      </c>
      <c r="F43" s="23"/>
      <c r="G43" s="147">
        <f t="shared" si="0"/>
        <v>0</v>
      </c>
      <c r="H43" s="143"/>
      <c r="I43" s="506"/>
    </row>
    <row r="44" spans="1:9" ht="15" hidden="1">
      <c r="A44" s="131">
        <v>2185</v>
      </c>
      <c r="B44" s="61" t="s">
        <v>799</v>
      </c>
      <c r="C44" s="432">
        <v>8</v>
      </c>
      <c r="D44" s="433">
        <v>1</v>
      </c>
      <c r="E44" s="196"/>
      <c r="F44" s="23"/>
      <c r="G44" s="147"/>
      <c r="H44" s="143"/>
      <c r="I44" s="506"/>
    </row>
    <row r="45" spans="1:9" s="162" customFormat="1" ht="40.5" customHeight="1" hidden="1">
      <c r="A45" s="157">
        <v>2200</v>
      </c>
      <c r="B45" s="58" t="s">
        <v>800</v>
      </c>
      <c r="C45" s="168">
        <v>0</v>
      </c>
      <c r="D45" s="169">
        <v>0</v>
      </c>
      <c r="E45" s="149" t="s">
        <v>474</v>
      </c>
      <c r="F45" s="158" t="s">
        <v>32</v>
      </c>
      <c r="G45" s="160">
        <f>G47+G50+G53+G56+G60</f>
        <v>0</v>
      </c>
      <c r="H45" s="160">
        <f>H47+H50+H53+H56+H60</f>
        <v>0</v>
      </c>
      <c r="I45" s="508">
        <f>I47+I50+I53+I56+I60</f>
        <v>0</v>
      </c>
    </row>
    <row r="46" spans="1:9" ht="11.25" customHeight="1" hidden="1">
      <c r="A46" s="129"/>
      <c r="B46" s="58"/>
      <c r="C46" s="430"/>
      <c r="D46" s="431"/>
      <c r="E46" s="122" t="s">
        <v>641</v>
      </c>
      <c r="F46" s="17"/>
      <c r="G46" s="145"/>
      <c r="H46" s="141"/>
      <c r="I46" s="504"/>
    </row>
    <row r="47" spans="1:9" ht="15" hidden="1">
      <c r="A47" s="131">
        <v>2210</v>
      </c>
      <c r="B47" s="58" t="s">
        <v>800</v>
      </c>
      <c r="C47" s="432">
        <v>1</v>
      </c>
      <c r="D47" s="433">
        <v>0</v>
      </c>
      <c r="E47" s="123" t="s">
        <v>33</v>
      </c>
      <c r="F47" s="24" t="s">
        <v>34</v>
      </c>
      <c r="G47" s="147">
        <f>H47+I47</f>
        <v>0</v>
      </c>
      <c r="H47" s="143">
        <f>H49</f>
        <v>0</v>
      </c>
      <c r="I47" s="507">
        <f>I49</f>
        <v>0</v>
      </c>
    </row>
    <row r="48" spans="1:9" s="19" customFormat="1" ht="10.5" customHeight="1" hidden="1">
      <c r="A48" s="131"/>
      <c r="B48" s="58"/>
      <c r="C48" s="168"/>
      <c r="D48" s="169"/>
      <c r="E48" s="122" t="s">
        <v>642</v>
      </c>
      <c r="F48" s="18"/>
      <c r="G48" s="147"/>
      <c r="H48" s="142"/>
      <c r="I48" s="505"/>
    </row>
    <row r="49" spans="1:9" ht="15" hidden="1">
      <c r="A49" s="131">
        <v>2211</v>
      </c>
      <c r="B49" s="61" t="s">
        <v>800</v>
      </c>
      <c r="C49" s="432">
        <v>1</v>
      </c>
      <c r="D49" s="433">
        <v>1</v>
      </c>
      <c r="E49" s="122" t="s">
        <v>35</v>
      </c>
      <c r="F49" s="23" t="s">
        <v>36</v>
      </c>
      <c r="G49" s="147">
        <f aca="true" t="shared" si="1" ref="G49:G62">H49+I49</f>
        <v>0</v>
      </c>
      <c r="H49" s="143"/>
      <c r="I49" s="506"/>
    </row>
    <row r="50" spans="1:9" ht="15" hidden="1">
      <c r="A50" s="131">
        <v>2220</v>
      </c>
      <c r="B50" s="58" t="s">
        <v>800</v>
      </c>
      <c r="C50" s="168">
        <v>2</v>
      </c>
      <c r="D50" s="169">
        <v>0</v>
      </c>
      <c r="E50" s="123" t="s">
        <v>37</v>
      </c>
      <c r="F50" s="24" t="s">
        <v>38</v>
      </c>
      <c r="G50" s="147">
        <f t="shared" si="1"/>
        <v>0</v>
      </c>
      <c r="H50" s="143">
        <f>H52</f>
        <v>0</v>
      </c>
      <c r="I50" s="507">
        <f>I52</f>
        <v>0</v>
      </c>
    </row>
    <row r="51" spans="1:9" s="19" customFormat="1" ht="10.5" customHeight="1" hidden="1">
      <c r="A51" s="131"/>
      <c r="B51" s="58"/>
      <c r="C51" s="168"/>
      <c r="D51" s="169"/>
      <c r="E51" s="122" t="s">
        <v>642</v>
      </c>
      <c r="F51" s="18"/>
      <c r="G51" s="147"/>
      <c r="H51" s="142"/>
      <c r="I51" s="505"/>
    </row>
    <row r="52" spans="1:9" ht="15" hidden="1">
      <c r="A52" s="131">
        <v>2221</v>
      </c>
      <c r="B52" s="61" t="s">
        <v>800</v>
      </c>
      <c r="C52" s="432">
        <v>2</v>
      </c>
      <c r="D52" s="433">
        <v>1</v>
      </c>
      <c r="E52" s="122" t="s">
        <v>39</v>
      </c>
      <c r="F52" s="23" t="s">
        <v>40</v>
      </c>
      <c r="G52" s="147">
        <f t="shared" si="1"/>
        <v>0</v>
      </c>
      <c r="H52" s="143"/>
      <c r="I52" s="506"/>
    </row>
    <row r="53" spans="1:9" ht="15" hidden="1">
      <c r="A53" s="131">
        <v>2230</v>
      </c>
      <c r="B53" s="58" t="s">
        <v>800</v>
      </c>
      <c r="C53" s="432">
        <v>3</v>
      </c>
      <c r="D53" s="433">
        <v>0</v>
      </c>
      <c r="E53" s="123" t="s">
        <v>41</v>
      </c>
      <c r="F53" s="24" t="s">
        <v>42</v>
      </c>
      <c r="G53" s="147">
        <f t="shared" si="1"/>
        <v>0</v>
      </c>
      <c r="H53" s="143">
        <f>H55</f>
        <v>0</v>
      </c>
      <c r="I53" s="507">
        <f>I55</f>
        <v>0</v>
      </c>
    </row>
    <row r="54" spans="1:9" s="19" customFormat="1" ht="10.5" customHeight="1" hidden="1">
      <c r="A54" s="131"/>
      <c r="B54" s="58"/>
      <c r="C54" s="168"/>
      <c r="D54" s="169"/>
      <c r="E54" s="122" t="s">
        <v>642</v>
      </c>
      <c r="F54" s="18"/>
      <c r="G54" s="147"/>
      <c r="H54" s="142"/>
      <c r="I54" s="505"/>
    </row>
    <row r="55" spans="1:9" ht="15" hidden="1">
      <c r="A55" s="131">
        <v>2231</v>
      </c>
      <c r="B55" s="61" t="s">
        <v>800</v>
      </c>
      <c r="C55" s="432">
        <v>3</v>
      </c>
      <c r="D55" s="433">
        <v>1</v>
      </c>
      <c r="E55" s="122" t="s">
        <v>43</v>
      </c>
      <c r="F55" s="23" t="s">
        <v>44</v>
      </c>
      <c r="G55" s="147">
        <f t="shared" si="1"/>
        <v>0</v>
      </c>
      <c r="H55" s="143"/>
      <c r="I55" s="506"/>
    </row>
    <row r="56" spans="1:9" ht="36" hidden="1">
      <c r="A56" s="131">
        <v>2240</v>
      </c>
      <c r="B56" s="58" t="s">
        <v>800</v>
      </c>
      <c r="C56" s="168">
        <v>4</v>
      </c>
      <c r="D56" s="169">
        <v>0</v>
      </c>
      <c r="E56" s="123" t="s">
        <v>45</v>
      </c>
      <c r="F56" s="18" t="s">
        <v>46</v>
      </c>
      <c r="G56" s="147">
        <f t="shared" si="1"/>
        <v>0</v>
      </c>
      <c r="H56" s="143">
        <f>H58</f>
        <v>0</v>
      </c>
      <c r="I56" s="507">
        <f>I58</f>
        <v>0</v>
      </c>
    </row>
    <row r="57" spans="1:9" s="19" customFormat="1" ht="10.5" customHeight="1" hidden="1">
      <c r="A57" s="131"/>
      <c r="B57" s="58"/>
      <c r="C57" s="168"/>
      <c r="D57" s="169"/>
      <c r="E57" s="122" t="s">
        <v>642</v>
      </c>
      <c r="F57" s="18"/>
      <c r="G57" s="147"/>
      <c r="H57" s="142"/>
      <c r="I57" s="505"/>
    </row>
    <row r="58" spans="1:9" ht="24" hidden="1">
      <c r="A58" s="131">
        <v>2241</v>
      </c>
      <c r="B58" s="61" t="s">
        <v>800</v>
      </c>
      <c r="C58" s="432">
        <v>4</v>
      </c>
      <c r="D58" s="433">
        <v>1</v>
      </c>
      <c r="E58" s="122" t="s">
        <v>45</v>
      </c>
      <c r="F58" s="23" t="s">
        <v>46</v>
      </c>
      <c r="G58" s="147">
        <f t="shared" si="1"/>
        <v>0</v>
      </c>
      <c r="H58" s="143"/>
      <c r="I58" s="506"/>
    </row>
    <row r="59" spans="1:9" s="19" customFormat="1" ht="10.5" customHeight="1" hidden="1">
      <c r="A59" s="131"/>
      <c r="B59" s="58"/>
      <c r="C59" s="168"/>
      <c r="D59" s="169"/>
      <c r="E59" s="122" t="s">
        <v>642</v>
      </c>
      <c r="F59" s="18"/>
      <c r="G59" s="147"/>
      <c r="H59" s="142"/>
      <c r="I59" s="505"/>
    </row>
    <row r="60" spans="1:9" ht="24" hidden="1">
      <c r="A60" s="131">
        <v>2250</v>
      </c>
      <c r="B60" s="58" t="s">
        <v>800</v>
      </c>
      <c r="C60" s="168">
        <v>5</v>
      </c>
      <c r="D60" s="169">
        <v>0</v>
      </c>
      <c r="E60" s="123" t="s">
        <v>49</v>
      </c>
      <c r="F60" s="18" t="s">
        <v>50</v>
      </c>
      <c r="G60" s="147">
        <f t="shared" si="1"/>
        <v>0</v>
      </c>
      <c r="H60" s="143">
        <f>H62</f>
        <v>0</v>
      </c>
      <c r="I60" s="507">
        <f>I62</f>
        <v>0</v>
      </c>
    </row>
    <row r="61" spans="1:9" s="19" customFormat="1" ht="10.5" customHeight="1" hidden="1">
      <c r="A61" s="131"/>
      <c r="B61" s="58"/>
      <c r="C61" s="168"/>
      <c r="D61" s="169"/>
      <c r="E61" s="122" t="s">
        <v>642</v>
      </c>
      <c r="F61" s="18"/>
      <c r="G61" s="147"/>
      <c r="H61" s="142"/>
      <c r="I61" s="505"/>
    </row>
    <row r="62" spans="1:9" ht="15" hidden="1">
      <c r="A62" s="131">
        <v>2251</v>
      </c>
      <c r="B62" s="61" t="s">
        <v>800</v>
      </c>
      <c r="C62" s="432">
        <v>5</v>
      </c>
      <c r="D62" s="433">
        <v>1</v>
      </c>
      <c r="E62" s="122" t="s">
        <v>49</v>
      </c>
      <c r="F62" s="23" t="s">
        <v>51</v>
      </c>
      <c r="G62" s="147">
        <f t="shared" si="1"/>
        <v>0</v>
      </c>
      <c r="H62" s="143"/>
      <c r="I62" s="506"/>
    </row>
    <row r="63" spans="1:9" s="162" customFormat="1" ht="58.5" customHeight="1" hidden="1">
      <c r="A63" s="157">
        <v>2300</v>
      </c>
      <c r="B63" s="63" t="s">
        <v>801</v>
      </c>
      <c r="C63" s="168">
        <v>0</v>
      </c>
      <c r="D63" s="169">
        <v>0</v>
      </c>
      <c r="E63" s="166" t="s">
        <v>475</v>
      </c>
      <c r="F63" s="158" t="s">
        <v>52</v>
      </c>
      <c r="G63" s="160">
        <f>G65+G70+G73+G77+G80+G83+G86</f>
        <v>0</v>
      </c>
      <c r="H63" s="160">
        <f>H65+H70+H73+H77+H80+H83+H86</f>
        <v>0</v>
      </c>
      <c r="I63" s="508">
        <f>I65+I70+I73+I77+I80+I83+I86</f>
        <v>0</v>
      </c>
    </row>
    <row r="64" spans="1:9" ht="11.25" customHeight="1" hidden="1">
      <c r="A64" s="129"/>
      <c r="B64" s="58"/>
      <c r="C64" s="430"/>
      <c r="D64" s="431"/>
      <c r="E64" s="122" t="s">
        <v>641</v>
      </c>
      <c r="F64" s="17"/>
      <c r="G64" s="145"/>
      <c r="I64" s="504"/>
    </row>
    <row r="65" spans="1:9" ht="24" hidden="1">
      <c r="A65" s="131">
        <v>2310</v>
      </c>
      <c r="B65" s="63" t="s">
        <v>801</v>
      </c>
      <c r="C65" s="168">
        <v>1</v>
      </c>
      <c r="D65" s="169">
        <v>0</v>
      </c>
      <c r="E65" s="123" t="s">
        <v>558</v>
      </c>
      <c r="F65" s="18" t="s">
        <v>54</v>
      </c>
      <c r="G65" s="147">
        <f>H65+I65</f>
        <v>0</v>
      </c>
      <c r="H65" s="141">
        <f>H67+H68+H69</f>
        <v>0</v>
      </c>
      <c r="I65" s="509">
        <f>I67+I68+I69</f>
        <v>0</v>
      </c>
    </row>
    <row r="66" spans="1:9" s="19" customFormat="1" ht="10.5" customHeight="1" hidden="1">
      <c r="A66" s="131"/>
      <c r="B66" s="58"/>
      <c r="C66" s="168"/>
      <c r="D66" s="169"/>
      <c r="E66" s="122" t="s">
        <v>642</v>
      </c>
      <c r="F66" s="18"/>
      <c r="G66" s="147"/>
      <c r="H66" s="142"/>
      <c r="I66" s="505"/>
    </row>
    <row r="67" spans="1:9" ht="15" hidden="1">
      <c r="A67" s="131">
        <v>2311</v>
      </c>
      <c r="B67" s="64" t="s">
        <v>801</v>
      </c>
      <c r="C67" s="432">
        <v>1</v>
      </c>
      <c r="D67" s="433">
        <v>1</v>
      </c>
      <c r="E67" s="122" t="s">
        <v>53</v>
      </c>
      <c r="F67" s="23" t="s">
        <v>55</v>
      </c>
      <c r="G67" s="147">
        <f aca="true" t="shared" si="2" ref="G67:G86">H67+I67</f>
        <v>0</v>
      </c>
      <c r="H67" s="143"/>
      <c r="I67" s="506"/>
    </row>
    <row r="68" spans="1:9" ht="15" hidden="1">
      <c r="A68" s="131">
        <v>2312</v>
      </c>
      <c r="B68" s="64" t="s">
        <v>801</v>
      </c>
      <c r="C68" s="432">
        <v>1</v>
      </c>
      <c r="D68" s="433">
        <v>2</v>
      </c>
      <c r="E68" s="122" t="s">
        <v>559</v>
      </c>
      <c r="F68" s="23"/>
      <c r="G68" s="147">
        <f t="shared" si="2"/>
        <v>0</v>
      </c>
      <c r="H68" s="143"/>
      <c r="I68" s="506"/>
    </row>
    <row r="69" spans="1:9" ht="15" hidden="1">
      <c r="A69" s="131">
        <v>2313</v>
      </c>
      <c r="B69" s="64" t="s">
        <v>801</v>
      </c>
      <c r="C69" s="432">
        <v>1</v>
      </c>
      <c r="D69" s="433">
        <v>3</v>
      </c>
      <c r="E69" s="122" t="s">
        <v>560</v>
      </c>
      <c r="F69" s="23"/>
      <c r="G69" s="147">
        <f t="shared" si="2"/>
        <v>0</v>
      </c>
      <c r="H69" s="143"/>
      <c r="I69" s="506"/>
    </row>
    <row r="70" spans="1:9" ht="15" hidden="1">
      <c r="A70" s="131">
        <v>2320</v>
      </c>
      <c r="B70" s="63" t="s">
        <v>801</v>
      </c>
      <c r="C70" s="168">
        <v>2</v>
      </c>
      <c r="D70" s="169">
        <v>0</v>
      </c>
      <c r="E70" s="123" t="s">
        <v>567</v>
      </c>
      <c r="F70" s="18" t="s">
        <v>56</v>
      </c>
      <c r="G70" s="147">
        <f t="shared" si="2"/>
        <v>0</v>
      </c>
      <c r="H70" s="143">
        <f>H72</f>
        <v>0</v>
      </c>
      <c r="I70" s="507">
        <f>I72</f>
        <v>0</v>
      </c>
    </row>
    <row r="71" spans="1:9" s="19" customFormat="1" ht="10.5" customHeight="1" hidden="1">
      <c r="A71" s="131"/>
      <c r="B71" s="58"/>
      <c r="C71" s="168"/>
      <c r="D71" s="169"/>
      <c r="E71" s="122" t="s">
        <v>642</v>
      </c>
      <c r="F71" s="18"/>
      <c r="G71" s="147"/>
      <c r="H71" s="142"/>
      <c r="I71" s="505"/>
    </row>
    <row r="72" spans="1:9" ht="15" hidden="1">
      <c r="A72" s="131">
        <v>2321</v>
      </c>
      <c r="B72" s="64" t="s">
        <v>801</v>
      </c>
      <c r="C72" s="432">
        <v>2</v>
      </c>
      <c r="D72" s="433">
        <v>1</v>
      </c>
      <c r="E72" s="122" t="s">
        <v>568</v>
      </c>
      <c r="F72" s="23" t="s">
        <v>57</v>
      </c>
      <c r="G72" s="147">
        <f t="shared" si="2"/>
        <v>0</v>
      </c>
      <c r="H72" s="143"/>
      <c r="I72" s="506"/>
    </row>
    <row r="73" spans="1:9" ht="24" hidden="1">
      <c r="A73" s="131">
        <v>2330</v>
      </c>
      <c r="B73" s="63" t="s">
        <v>801</v>
      </c>
      <c r="C73" s="168">
        <v>3</v>
      </c>
      <c r="D73" s="169">
        <v>0</v>
      </c>
      <c r="E73" s="123" t="s">
        <v>569</v>
      </c>
      <c r="F73" s="18" t="s">
        <v>58</v>
      </c>
      <c r="G73" s="147">
        <f t="shared" si="2"/>
        <v>0</v>
      </c>
      <c r="H73" s="143">
        <f>H75+H76</f>
        <v>0</v>
      </c>
      <c r="I73" s="507">
        <f>I75+I76</f>
        <v>0</v>
      </c>
    </row>
    <row r="74" spans="1:9" s="19" customFormat="1" ht="10.5" customHeight="1" hidden="1">
      <c r="A74" s="131"/>
      <c r="B74" s="58"/>
      <c r="C74" s="168"/>
      <c r="D74" s="169"/>
      <c r="E74" s="122" t="s">
        <v>642</v>
      </c>
      <c r="F74" s="18"/>
      <c r="G74" s="147"/>
      <c r="H74" s="142"/>
      <c r="I74" s="505"/>
    </row>
    <row r="75" spans="1:9" ht="15" hidden="1">
      <c r="A75" s="131">
        <v>2331</v>
      </c>
      <c r="B75" s="64" t="s">
        <v>801</v>
      </c>
      <c r="C75" s="432">
        <v>3</v>
      </c>
      <c r="D75" s="433">
        <v>1</v>
      </c>
      <c r="E75" s="122" t="s">
        <v>59</v>
      </c>
      <c r="F75" s="23" t="s">
        <v>60</v>
      </c>
      <c r="G75" s="147">
        <f t="shared" si="2"/>
        <v>0</v>
      </c>
      <c r="H75" s="143"/>
      <c r="I75" s="506"/>
    </row>
    <row r="76" spans="1:9" ht="15" hidden="1">
      <c r="A76" s="131">
        <v>2332</v>
      </c>
      <c r="B76" s="64" t="s">
        <v>801</v>
      </c>
      <c r="C76" s="432">
        <v>3</v>
      </c>
      <c r="D76" s="433">
        <v>2</v>
      </c>
      <c r="E76" s="122" t="s">
        <v>570</v>
      </c>
      <c r="F76" s="23"/>
      <c r="G76" s="147">
        <f t="shared" si="2"/>
        <v>0</v>
      </c>
      <c r="H76" s="143"/>
      <c r="I76" s="506"/>
    </row>
    <row r="77" spans="1:9" ht="15" hidden="1">
      <c r="A77" s="131">
        <v>2340</v>
      </c>
      <c r="B77" s="63" t="s">
        <v>801</v>
      </c>
      <c r="C77" s="168">
        <v>4</v>
      </c>
      <c r="D77" s="169">
        <v>0</v>
      </c>
      <c r="E77" s="123" t="s">
        <v>571</v>
      </c>
      <c r="F77" s="23"/>
      <c r="G77" s="147">
        <f t="shared" si="2"/>
        <v>0</v>
      </c>
      <c r="H77" s="143">
        <f>H79</f>
        <v>0</v>
      </c>
      <c r="I77" s="507">
        <f>I79</f>
        <v>0</v>
      </c>
    </row>
    <row r="78" spans="1:9" s="19" customFormat="1" ht="10.5" customHeight="1" hidden="1">
      <c r="A78" s="131"/>
      <c r="B78" s="58"/>
      <c r="C78" s="168"/>
      <c r="D78" s="169"/>
      <c r="E78" s="122" t="s">
        <v>642</v>
      </c>
      <c r="F78" s="18"/>
      <c r="G78" s="147"/>
      <c r="H78" s="142"/>
      <c r="I78" s="505"/>
    </row>
    <row r="79" spans="1:9" ht="15" hidden="1">
      <c r="A79" s="131">
        <v>2341</v>
      </c>
      <c r="B79" s="64" t="s">
        <v>801</v>
      </c>
      <c r="C79" s="432">
        <v>4</v>
      </c>
      <c r="D79" s="433">
        <v>1</v>
      </c>
      <c r="E79" s="122" t="s">
        <v>571</v>
      </c>
      <c r="F79" s="23"/>
      <c r="G79" s="147">
        <f t="shared" si="2"/>
        <v>0</v>
      </c>
      <c r="H79" s="143"/>
      <c r="I79" s="506"/>
    </row>
    <row r="80" spans="1:9" ht="15" hidden="1">
      <c r="A80" s="131">
        <v>2350</v>
      </c>
      <c r="B80" s="63" t="s">
        <v>801</v>
      </c>
      <c r="C80" s="168">
        <v>5</v>
      </c>
      <c r="D80" s="169">
        <v>0</v>
      </c>
      <c r="E80" s="123" t="s">
        <v>61</v>
      </c>
      <c r="F80" s="18" t="s">
        <v>62</v>
      </c>
      <c r="G80" s="147">
        <f t="shared" si="2"/>
        <v>0</v>
      </c>
      <c r="H80" s="143">
        <f>H82</f>
        <v>0</v>
      </c>
      <c r="I80" s="507">
        <f>I82</f>
        <v>0</v>
      </c>
    </row>
    <row r="81" spans="1:9" s="19" customFormat="1" ht="10.5" customHeight="1" hidden="1">
      <c r="A81" s="131"/>
      <c r="B81" s="58"/>
      <c r="C81" s="168"/>
      <c r="D81" s="169"/>
      <c r="E81" s="122" t="s">
        <v>642</v>
      </c>
      <c r="F81" s="18"/>
      <c r="G81" s="147"/>
      <c r="H81" s="142"/>
      <c r="I81" s="505"/>
    </row>
    <row r="82" spans="1:9" ht="15" hidden="1">
      <c r="A82" s="131">
        <v>2351</v>
      </c>
      <c r="B82" s="64" t="s">
        <v>801</v>
      </c>
      <c r="C82" s="432">
        <v>5</v>
      </c>
      <c r="D82" s="433">
        <v>1</v>
      </c>
      <c r="E82" s="122" t="s">
        <v>63</v>
      </c>
      <c r="F82" s="23" t="s">
        <v>62</v>
      </c>
      <c r="G82" s="147">
        <f t="shared" si="2"/>
        <v>0</v>
      </c>
      <c r="H82" s="143"/>
      <c r="I82" s="506"/>
    </row>
    <row r="83" spans="1:9" ht="36" hidden="1">
      <c r="A83" s="131">
        <v>2360</v>
      </c>
      <c r="B83" s="63" t="s">
        <v>801</v>
      </c>
      <c r="C83" s="168">
        <v>6</v>
      </c>
      <c r="D83" s="169">
        <v>0</v>
      </c>
      <c r="E83" s="123" t="s">
        <v>677</v>
      </c>
      <c r="F83" s="18" t="s">
        <v>64</v>
      </c>
      <c r="G83" s="147">
        <f t="shared" si="2"/>
        <v>0</v>
      </c>
      <c r="H83" s="143">
        <f>H85</f>
        <v>0</v>
      </c>
      <c r="I83" s="507">
        <f>I85</f>
        <v>0</v>
      </c>
    </row>
    <row r="84" spans="1:9" s="19" customFormat="1" ht="10.5" customHeight="1" hidden="1">
      <c r="A84" s="131"/>
      <c r="B84" s="58"/>
      <c r="C84" s="168"/>
      <c r="D84" s="169"/>
      <c r="E84" s="122" t="s">
        <v>642</v>
      </c>
      <c r="F84" s="18"/>
      <c r="G84" s="147"/>
      <c r="H84" s="142"/>
      <c r="I84" s="505"/>
    </row>
    <row r="85" spans="1:9" ht="36" hidden="1">
      <c r="A85" s="131">
        <v>2361</v>
      </c>
      <c r="B85" s="64" t="s">
        <v>801</v>
      </c>
      <c r="C85" s="432">
        <v>6</v>
      </c>
      <c r="D85" s="433">
        <v>1</v>
      </c>
      <c r="E85" s="122" t="s">
        <v>677</v>
      </c>
      <c r="F85" s="23" t="s">
        <v>65</v>
      </c>
      <c r="G85" s="147">
        <f t="shared" si="2"/>
        <v>0</v>
      </c>
      <c r="H85" s="143"/>
      <c r="I85" s="506"/>
    </row>
    <row r="86" spans="1:9" ht="36" hidden="1">
      <c r="A86" s="131">
        <v>2370</v>
      </c>
      <c r="B86" s="63" t="s">
        <v>801</v>
      </c>
      <c r="C86" s="168">
        <v>7</v>
      </c>
      <c r="D86" s="169">
        <v>0</v>
      </c>
      <c r="E86" s="123" t="s">
        <v>678</v>
      </c>
      <c r="F86" s="18" t="s">
        <v>66</v>
      </c>
      <c r="G86" s="147">
        <f t="shared" si="2"/>
        <v>0</v>
      </c>
      <c r="H86" s="143">
        <f>H88</f>
        <v>0</v>
      </c>
      <c r="I86" s="507">
        <f>I88</f>
        <v>0</v>
      </c>
    </row>
    <row r="87" spans="1:9" s="19" customFormat="1" ht="10.5" customHeight="1" hidden="1">
      <c r="A87" s="131"/>
      <c r="B87" s="58"/>
      <c r="C87" s="168"/>
      <c r="D87" s="169"/>
      <c r="E87" s="122" t="s">
        <v>642</v>
      </c>
      <c r="F87" s="18"/>
      <c r="G87" s="146"/>
      <c r="H87" s="142"/>
      <c r="I87" s="505"/>
    </row>
    <row r="88" spans="1:9" ht="24" hidden="1">
      <c r="A88" s="131">
        <v>2371</v>
      </c>
      <c r="B88" s="64" t="s">
        <v>801</v>
      </c>
      <c r="C88" s="432">
        <v>7</v>
      </c>
      <c r="D88" s="433">
        <v>1</v>
      </c>
      <c r="E88" s="122" t="s">
        <v>679</v>
      </c>
      <c r="F88" s="23" t="s">
        <v>67</v>
      </c>
      <c r="G88" s="147">
        <f>H88+I88</f>
        <v>0</v>
      </c>
      <c r="H88" s="143"/>
      <c r="I88" s="506"/>
    </row>
    <row r="89" spans="1:9" s="162" customFormat="1" ht="52.5" customHeight="1" hidden="1">
      <c r="A89" s="157">
        <v>2400</v>
      </c>
      <c r="B89" s="63" t="s">
        <v>805</v>
      </c>
      <c r="C89" s="168">
        <v>0</v>
      </c>
      <c r="D89" s="169">
        <v>0</v>
      </c>
      <c r="E89" s="166" t="s">
        <v>476</v>
      </c>
      <c r="F89" s="158" t="s">
        <v>68</v>
      </c>
      <c r="G89" s="508">
        <f>G91+G95+G101+G109+G114+G121+G124+G130+G139</f>
        <v>0</v>
      </c>
      <c r="H89" s="508">
        <f>H91+H95+H101+H109+H114+H121+H124+H130+H139</f>
        <v>0</v>
      </c>
      <c r="I89" s="508">
        <f>I91+I95+I101+I109+I114+I121+I124+I130+I139</f>
        <v>0</v>
      </c>
    </row>
    <row r="90" spans="1:9" ht="11.25" customHeight="1" hidden="1">
      <c r="A90" s="129"/>
      <c r="B90" s="58"/>
      <c r="C90" s="430"/>
      <c r="D90" s="431"/>
      <c r="E90" s="122" t="s">
        <v>641</v>
      </c>
      <c r="F90" s="17"/>
      <c r="G90" s="145"/>
      <c r="H90" s="141"/>
      <c r="I90" s="504"/>
    </row>
    <row r="91" spans="1:9" ht="36" hidden="1">
      <c r="A91" s="131">
        <v>2410</v>
      </c>
      <c r="B91" s="63" t="s">
        <v>805</v>
      </c>
      <c r="C91" s="168">
        <v>1</v>
      </c>
      <c r="D91" s="169">
        <v>0</v>
      </c>
      <c r="E91" s="123" t="s">
        <v>69</v>
      </c>
      <c r="F91" s="18" t="s">
        <v>72</v>
      </c>
      <c r="G91" s="147">
        <f>H91+I91</f>
        <v>0</v>
      </c>
      <c r="H91" s="143">
        <f>H93+H94</f>
        <v>0</v>
      </c>
      <c r="I91" s="507">
        <f>I93+I94</f>
        <v>0</v>
      </c>
    </row>
    <row r="92" spans="1:9" s="19" customFormat="1" ht="10.5" customHeight="1" hidden="1">
      <c r="A92" s="131"/>
      <c r="B92" s="58"/>
      <c r="C92" s="168"/>
      <c r="D92" s="169"/>
      <c r="E92" s="122" t="s">
        <v>642</v>
      </c>
      <c r="F92" s="18"/>
      <c r="G92" s="147"/>
      <c r="H92" s="142"/>
      <c r="I92" s="505"/>
    </row>
    <row r="93" spans="1:9" ht="24" hidden="1">
      <c r="A93" s="131">
        <v>2411</v>
      </c>
      <c r="B93" s="64" t="s">
        <v>805</v>
      </c>
      <c r="C93" s="432">
        <v>1</v>
      </c>
      <c r="D93" s="433">
        <v>1</v>
      </c>
      <c r="E93" s="122" t="s">
        <v>73</v>
      </c>
      <c r="F93" s="20" t="s">
        <v>74</v>
      </c>
      <c r="G93" s="147">
        <f aca="true" t="shared" si="3" ref="G93:G141">H93+I93</f>
        <v>0</v>
      </c>
      <c r="H93" s="143"/>
      <c r="I93" s="506"/>
    </row>
    <row r="94" spans="1:9" ht="24" hidden="1">
      <c r="A94" s="131">
        <v>2412</v>
      </c>
      <c r="B94" s="64" t="s">
        <v>805</v>
      </c>
      <c r="C94" s="432">
        <v>1</v>
      </c>
      <c r="D94" s="433">
        <v>2</v>
      </c>
      <c r="E94" s="122" t="s">
        <v>75</v>
      </c>
      <c r="F94" s="23" t="s">
        <v>76</v>
      </c>
      <c r="G94" s="147">
        <f t="shared" si="3"/>
        <v>0</v>
      </c>
      <c r="H94" s="143"/>
      <c r="I94" s="506"/>
    </row>
    <row r="95" spans="1:9" ht="36" hidden="1">
      <c r="A95" s="131">
        <v>2420</v>
      </c>
      <c r="B95" s="63" t="s">
        <v>805</v>
      </c>
      <c r="C95" s="168">
        <v>2</v>
      </c>
      <c r="D95" s="169">
        <v>0</v>
      </c>
      <c r="E95" s="123" t="s">
        <v>77</v>
      </c>
      <c r="F95" s="18" t="s">
        <v>78</v>
      </c>
      <c r="G95" s="512">
        <f t="shared" si="3"/>
        <v>0</v>
      </c>
      <c r="H95" s="507">
        <f>H97+H98+H99+H100</f>
        <v>0</v>
      </c>
      <c r="I95" s="507">
        <f>I97+I98+I99+I100</f>
        <v>0</v>
      </c>
    </row>
    <row r="96" spans="1:9" s="19" customFormat="1" ht="10.5" customHeight="1" hidden="1">
      <c r="A96" s="131"/>
      <c r="B96" s="58"/>
      <c r="C96" s="168"/>
      <c r="D96" s="169"/>
      <c r="E96" s="122" t="s">
        <v>642</v>
      </c>
      <c r="F96" s="18"/>
      <c r="G96" s="512"/>
      <c r="H96" s="503"/>
      <c r="I96" s="505"/>
    </row>
    <row r="97" spans="1:9" ht="15" hidden="1">
      <c r="A97" s="131">
        <v>2421</v>
      </c>
      <c r="B97" s="64" t="s">
        <v>805</v>
      </c>
      <c r="C97" s="432">
        <v>2</v>
      </c>
      <c r="D97" s="433">
        <v>1</v>
      </c>
      <c r="E97" s="122" t="s">
        <v>79</v>
      </c>
      <c r="F97" s="23" t="s">
        <v>80</v>
      </c>
      <c r="G97" s="512">
        <f t="shared" si="3"/>
        <v>0</v>
      </c>
      <c r="H97" s="507"/>
      <c r="I97" s="506"/>
    </row>
    <row r="98" spans="1:9" ht="15" hidden="1">
      <c r="A98" s="131">
        <v>2422</v>
      </c>
      <c r="B98" s="64" t="s">
        <v>805</v>
      </c>
      <c r="C98" s="432">
        <v>2</v>
      </c>
      <c r="D98" s="433">
        <v>2</v>
      </c>
      <c r="E98" s="122" t="s">
        <v>81</v>
      </c>
      <c r="F98" s="23" t="s">
        <v>82</v>
      </c>
      <c r="G98" s="147">
        <f t="shared" si="3"/>
        <v>0</v>
      </c>
      <c r="H98" s="143"/>
      <c r="I98" s="506"/>
    </row>
    <row r="99" spans="1:9" ht="15" hidden="1">
      <c r="A99" s="131">
        <v>2423</v>
      </c>
      <c r="B99" s="64" t="s">
        <v>805</v>
      </c>
      <c r="C99" s="432">
        <v>2</v>
      </c>
      <c r="D99" s="433">
        <v>3</v>
      </c>
      <c r="E99" s="122" t="s">
        <v>83</v>
      </c>
      <c r="F99" s="23" t="s">
        <v>84</v>
      </c>
      <c r="G99" s="147">
        <f t="shared" si="3"/>
        <v>0</v>
      </c>
      <c r="H99" s="143"/>
      <c r="I99" s="506"/>
    </row>
    <row r="100" spans="1:9" ht="15" hidden="1">
      <c r="A100" s="131">
        <v>2424</v>
      </c>
      <c r="B100" s="64" t="s">
        <v>805</v>
      </c>
      <c r="C100" s="432">
        <v>2</v>
      </c>
      <c r="D100" s="433">
        <v>4</v>
      </c>
      <c r="E100" s="122" t="s">
        <v>806</v>
      </c>
      <c r="F100" s="23"/>
      <c r="G100" s="147">
        <f t="shared" si="3"/>
        <v>0</v>
      </c>
      <c r="H100" s="143"/>
      <c r="I100" s="506"/>
    </row>
    <row r="101" spans="1:9" ht="15" hidden="1">
      <c r="A101" s="131">
        <v>2430</v>
      </c>
      <c r="B101" s="63" t="s">
        <v>805</v>
      </c>
      <c r="C101" s="168">
        <v>3</v>
      </c>
      <c r="D101" s="169">
        <v>0</v>
      </c>
      <c r="E101" s="123" t="s">
        <v>85</v>
      </c>
      <c r="F101" s="18" t="s">
        <v>86</v>
      </c>
      <c r="G101" s="147">
        <f t="shared" si="3"/>
        <v>0</v>
      </c>
      <c r="H101" s="143">
        <f>H103+H104+H105+H106+H107+H108</f>
        <v>0</v>
      </c>
      <c r="I101" s="507">
        <f>I103+I104+I105+I106+I107+I108</f>
        <v>0</v>
      </c>
    </row>
    <row r="102" spans="1:9" s="19" customFormat="1" ht="10.5" customHeight="1" hidden="1">
      <c r="A102" s="131"/>
      <c r="B102" s="58"/>
      <c r="C102" s="168"/>
      <c r="D102" s="169"/>
      <c r="E102" s="122" t="s">
        <v>642</v>
      </c>
      <c r="F102" s="18"/>
      <c r="G102" s="147"/>
      <c r="H102" s="142"/>
      <c r="I102" s="505"/>
    </row>
    <row r="103" spans="1:9" ht="15" hidden="1">
      <c r="A103" s="131">
        <v>2431</v>
      </c>
      <c r="B103" s="64" t="s">
        <v>805</v>
      </c>
      <c r="C103" s="432">
        <v>3</v>
      </c>
      <c r="D103" s="433">
        <v>1</v>
      </c>
      <c r="E103" s="122" t="s">
        <v>87</v>
      </c>
      <c r="F103" s="23" t="s">
        <v>88</v>
      </c>
      <c r="G103" s="147">
        <f t="shared" si="3"/>
        <v>0</v>
      </c>
      <c r="H103" s="143"/>
      <c r="I103" s="506"/>
    </row>
    <row r="104" spans="1:9" ht="15" hidden="1">
      <c r="A104" s="131">
        <v>2432</v>
      </c>
      <c r="B104" s="64" t="s">
        <v>805</v>
      </c>
      <c r="C104" s="432">
        <v>3</v>
      </c>
      <c r="D104" s="433">
        <v>2</v>
      </c>
      <c r="E104" s="122" t="s">
        <v>89</v>
      </c>
      <c r="F104" s="23" t="s">
        <v>90</v>
      </c>
      <c r="G104" s="147">
        <f t="shared" si="3"/>
        <v>0</v>
      </c>
      <c r="H104" s="143"/>
      <c r="I104" s="506"/>
    </row>
    <row r="105" spans="1:9" ht="15" hidden="1">
      <c r="A105" s="131">
        <v>2433</v>
      </c>
      <c r="B105" s="64" t="s">
        <v>805</v>
      </c>
      <c r="C105" s="432">
        <v>3</v>
      </c>
      <c r="D105" s="433">
        <v>3</v>
      </c>
      <c r="E105" s="122" t="s">
        <v>91</v>
      </c>
      <c r="F105" s="23" t="s">
        <v>92</v>
      </c>
      <c r="G105" s="147">
        <f t="shared" si="3"/>
        <v>0</v>
      </c>
      <c r="H105" s="143"/>
      <c r="I105" s="506"/>
    </row>
    <row r="106" spans="1:9" ht="15" hidden="1">
      <c r="A106" s="131">
        <v>2434</v>
      </c>
      <c r="B106" s="64" t="s">
        <v>805</v>
      </c>
      <c r="C106" s="432">
        <v>3</v>
      </c>
      <c r="D106" s="433">
        <v>4</v>
      </c>
      <c r="E106" s="122" t="s">
        <v>93</v>
      </c>
      <c r="F106" s="23" t="s">
        <v>94</v>
      </c>
      <c r="G106" s="147">
        <f t="shared" si="3"/>
        <v>0</v>
      </c>
      <c r="H106" s="143"/>
      <c r="I106" s="506"/>
    </row>
    <row r="107" spans="1:9" ht="15" hidden="1">
      <c r="A107" s="131">
        <v>2435</v>
      </c>
      <c r="B107" s="64" t="s">
        <v>805</v>
      </c>
      <c r="C107" s="432">
        <v>3</v>
      </c>
      <c r="D107" s="433">
        <v>5</v>
      </c>
      <c r="E107" s="122" t="s">
        <v>95</v>
      </c>
      <c r="F107" s="23" t="s">
        <v>96</v>
      </c>
      <c r="G107" s="147">
        <f t="shared" si="3"/>
        <v>0</v>
      </c>
      <c r="H107" s="143"/>
      <c r="I107" s="506"/>
    </row>
    <row r="108" spans="1:9" ht="15" hidden="1">
      <c r="A108" s="131">
        <v>2436</v>
      </c>
      <c r="B108" s="64" t="s">
        <v>805</v>
      </c>
      <c r="C108" s="432">
        <v>3</v>
      </c>
      <c r="D108" s="433">
        <v>6</v>
      </c>
      <c r="E108" s="122" t="s">
        <v>97</v>
      </c>
      <c r="F108" s="23" t="s">
        <v>98</v>
      </c>
      <c r="G108" s="147">
        <f t="shared" si="3"/>
        <v>0</v>
      </c>
      <c r="H108" s="143"/>
      <c r="I108" s="506"/>
    </row>
    <row r="109" spans="1:9" ht="24" hidden="1">
      <c r="A109" s="131">
        <v>2440</v>
      </c>
      <c r="B109" s="63" t="s">
        <v>805</v>
      </c>
      <c r="C109" s="168">
        <v>4</v>
      </c>
      <c r="D109" s="169">
        <v>0</v>
      </c>
      <c r="E109" s="123" t="s">
        <v>99</v>
      </c>
      <c r="F109" s="18" t="s">
        <v>100</v>
      </c>
      <c r="G109" s="147">
        <f t="shared" si="3"/>
        <v>0</v>
      </c>
      <c r="H109" s="143">
        <f>H111+H112+H113</f>
        <v>0</v>
      </c>
      <c r="I109" s="507">
        <f>I111+I112+I113</f>
        <v>0</v>
      </c>
    </row>
    <row r="110" spans="1:9" s="19" customFormat="1" ht="10.5" customHeight="1" hidden="1">
      <c r="A110" s="131"/>
      <c r="B110" s="58"/>
      <c r="C110" s="168"/>
      <c r="D110" s="169"/>
      <c r="E110" s="122" t="s">
        <v>642</v>
      </c>
      <c r="F110" s="18"/>
      <c r="G110" s="147"/>
      <c r="H110" s="142"/>
      <c r="I110" s="505"/>
    </row>
    <row r="111" spans="1:9" ht="28.5" hidden="1">
      <c r="A111" s="131">
        <v>2441</v>
      </c>
      <c r="B111" s="64" t="s">
        <v>805</v>
      </c>
      <c r="C111" s="432">
        <v>4</v>
      </c>
      <c r="D111" s="433">
        <v>1</v>
      </c>
      <c r="E111" s="122" t="s">
        <v>101</v>
      </c>
      <c r="F111" s="23" t="s">
        <v>102</v>
      </c>
      <c r="G111" s="147">
        <f t="shared" si="3"/>
        <v>0</v>
      </c>
      <c r="H111" s="143"/>
      <c r="I111" s="506"/>
    </row>
    <row r="112" spans="1:9" ht="15" hidden="1">
      <c r="A112" s="131">
        <v>2442</v>
      </c>
      <c r="B112" s="64" t="s">
        <v>805</v>
      </c>
      <c r="C112" s="432">
        <v>4</v>
      </c>
      <c r="D112" s="433">
        <v>2</v>
      </c>
      <c r="E112" s="122" t="s">
        <v>103</v>
      </c>
      <c r="F112" s="23" t="s">
        <v>104</v>
      </c>
      <c r="G112" s="147">
        <f t="shared" si="3"/>
        <v>0</v>
      </c>
      <c r="H112" s="143"/>
      <c r="I112" s="506"/>
    </row>
    <row r="113" spans="1:9" ht="15" hidden="1">
      <c r="A113" s="131">
        <v>2443</v>
      </c>
      <c r="B113" s="64" t="s">
        <v>805</v>
      </c>
      <c r="C113" s="432">
        <v>4</v>
      </c>
      <c r="D113" s="433">
        <v>3</v>
      </c>
      <c r="E113" s="122" t="s">
        <v>105</v>
      </c>
      <c r="F113" s="23" t="s">
        <v>106</v>
      </c>
      <c r="G113" s="147">
        <f t="shared" si="3"/>
        <v>0</v>
      </c>
      <c r="H113" s="143"/>
      <c r="I113" s="506"/>
    </row>
    <row r="114" spans="1:9" ht="15" hidden="1">
      <c r="A114" s="131">
        <v>2450</v>
      </c>
      <c r="B114" s="63" t="s">
        <v>805</v>
      </c>
      <c r="C114" s="168">
        <v>5</v>
      </c>
      <c r="D114" s="169">
        <v>0</v>
      </c>
      <c r="E114" s="123" t="s">
        <v>107</v>
      </c>
      <c r="F114" s="24" t="s">
        <v>108</v>
      </c>
      <c r="G114" s="147">
        <f t="shared" si="3"/>
        <v>0</v>
      </c>
      <c r="H114" s="143">
        <f>H116+H117+H118+H119+H120</f>
        <v>0</v>
      </c>
      <c r="I114" s="507">
        <f>I116+I117+I118+I119+I120</f>
        <v>0</v>
      </c>
    </row>
    <row r="115" spans="1:9" s="19" customFormat="1" ht="10.5" customHeight="1" hidden="1">
      <c r="A115" s="131"/>
      <c r="B115" s="58"/>
      <c r="C115" s="168"/>
      <c r="D115" s="169"/>
      <c r="E115" s="122" t="s">
        <v>642</v>
      </c>
      <c r="F115" s="18"/>
      <c r="G115" s="147"/>
      <c r="H115" s="142"/>
      <c r="I115" s="505"/>
    </row>
    <row r="116" spans="1:11" ht="15" hidden="1">
      <c r="A116" s="131">
        <v>2451</v>
      </c>
      <c r="B116" s="64" t="s">
        <v>805</v>
      </c>
      <c r="C116" s="432">
        <v>5</v>
      </c>
      <c r="D116" s="433">
        <v>1</v>
      </c>
      <c r="E116" s="122" t="s">
        <v>109</v>
      </c>
      <c r="F116" s="23" t="s">
        <v>110</v>
      </c>
      <c r="G116" s="147">
        <f t="shared" si="3"/>
        <v>0</v>
      </c>
      <c r="H116" s="143">
        <v>0</v>
      </c>
      <c r="I116" s="506">
        <v>0</v>
      </c>
      <c r="K116" s="545"/>
    </row>
    <row r="117" spans="1:9" ht="15" hidden="1">
      <c r="A117" s="131">
        <v>2452</v>
      </c>
      <c r="B117" s="64" t="s">
        <v>805</v>
      </c>
      <c r="C117" s="432">
        <v>5</v>
      </c>
      <c r="D117" s="433">
        <v>2</v>
      </c>
      <c r="E117" s="122" t="s">
        <v>111</v>
      </c>
      <c r="F117" s="23" t="s">
        <v>114</v>
      </c>
      <c r="G117" s="147">
        <f t="shared" si="3"/>
        <v>0</v>
      </c>
      <c r="H117" s="143"/>
      <c r="I117" s="506"/>
    </row>
    <row r="118" spans="1:9" ht="15" hidden="1">
      <c r="A118" s="131">
        <v>2453</v>
      </c>
      <c r="B118" s="64" t="s">
        <v>805</v>
      </c>
      <c r="C118" s="432">
        <v>5</v>
      </c>
      <c r="D118" s="433">
        <v>3</v>
      </c>
      <c r="E118" s="122" t="s">
        <v>115</v>
      </c>
      <c r="F118" s="23" t="s">
        <v>116</v>
      </c>
      <c r="G118" s="147">
        <f t="shared" si="3"/>
        <v>0</v>
      </c>
      <c r="H118" s="143"/>
      <c r="I118" s="506"/>
    </row>
    <row r="119" spans="1:9" ht="15" hidden="1">
      <c r="A119" s="131">
        <v>2454</v>
      </c>
      <c r="B119" s="64" t="s">
        <v>805</v>
      </c>
      <c r="C119" s="432">
        <v>5</v>
      </c>
      <c r="D119" s="433">
        <v>4</v>
      </c>
      <c r="E119" s="122" t="s">
        <v>117</v>
      </c>
      <c r="F119" s="23" t="s">
        <v>118</v>
      </c>
      <c r="G119" s="147">
        <f t="shared" si="3"/>
        <v>0</v>
      </c>
      <c r="H119" s="143"/>
      <c r="I119" s="506"/>
    </row>
    <row r="120" spans="1:9" ht="15" hidden="1">
      <c r="A120" s="131">
        <v>2455</v>
      </c>
      <c r="B120" s="64" t="s">
        <v>805</v>
      </c>
      <c r="C120" s="432">
        <v>5</v>
      </c>
      <c r="D120" s="433">
        <v>5</v>
      </c>
      <c r="E120" s="122" t="s">
        <v>119</v>
      </c>
      <c r="F120" s="23" t="s">
        <v>120</v>
      </c>
      <c r="G120" s="147">
        <f t="shared" si="3"/>
        <v>0</v>
      </c>
      <c r="H120" s="143"/>
      <c r="I120" s="506"/>
    </row>
    <row r="121" spans="1:9" ht="15" hidden="1">
      <c r="A121" s="131">
        <v>2460</v>
      </c>
      <c r="B121" s="63" t="s">
        <v>805</v>
      </c>
      <c r="C121" s="168">
        <v>6</v>
      </c>
      <c r="D121" s="169">
        <v>0</v>
      </c>
      <c r="E121" s="123" t="s">
        <v>121</v>
      </c>
      <c r="F121" s="18" t="s">
        <v>122</v>
      </c>
      <c r="G121" s="147">
        <f t="shared" si="3"/>
        <v>0</v>
      </c>
      <c r="H121" s="143">
        <f>H123</f>
        <v>0</v>
      </c>
      <c r="I121" s="507">
        <f>I123</f>
        <v>0</v>
      </c>
    </row>
    <row r="122" spans="1:9" s="19" customFormat="1" ht="10.5" customHeight="1" hidden="1">
      <c r="A122" s="131"/>
      <c r="B122" s="58"/>
      <c r="C122" s="168"/>
      <c r="D122" s="169"/>
      <c r="E122" s="122" t="s">
        <v>642</v>
      </c>
      <c r="F122" s="18"/>
      <c r="G122" s="147"/>
      <c r="H122" s="142"/>
      <c r="I122" s="505"/>
    </row>
    <row r="123" spans="1:9" ht="15" hidden="1">
      <c r="A123" s="131">
        <v>2461</v>
      </c>
      <c r="B123" s="64" t="s">
        <v>805</v>
      </c>
      <c r="C123" s="432">
        <v>6</v>
      </c>
      <c r="D123" s="433">
        <v>1</v>
      </c>
      <c r="E123" s="122" t="s">
        <v>123</v>
      </c>
      <c r="F123" s="23" t="s">
        <v>122</v>
      </c>
      <c r="G123" s="147">
        <f t="shared" si="3"/>
        <v>0</v>
      </c>
      <c r="H123" s="143"/>
      <c r="I123" s="506"/>
    </row>
    <row r="124" spans="1:9" ht="15" hidden="1">
      <c r="A124" s="131">
        <v>2470</v>
      </c>
      <c r="B124" s="63" t="s">
        <v>805</v>
      </c>
      <c r="C124" s="168">
        <v>7</v>
      </c>
      <c r="D124" s="169">
        <v>0</v>
      </c>
      <c r="E124" s="123" t="s">
        <v>124</v>
      </c>
      <c r="F124" s="24" t="s">
        <v>125</v>
      </c>
      <c r="G124" s="147">
        <f t="shared" si="3"/>
        <v>0</v>
      </c>
      <c r="H124" s="143">
        <f>H126+H127+H128+H129</f>
        <v>0</v>
      </c>
      <c r="I124" s="507">
        <f>I126+I127+I128+I129</f>
        <v>0</v>
      </c>
    </row>
    <row r="125" spans="1:9" s="19" customFormat="1" ht="10.5" customHeight="1" hidden="1">
      <c r="A125" s="131"/>
      <c r="B125" s="58"/>
      <c r="C125" s="168"/>
      <c r="D125" s="169"/>
      <c r="E125" s="122" t="s">
        <v>642</v>
      </c>
      <c r="F125" s="18"/>
      <c r="G125" s="147"/>
      <c r="H125" s="142"/>
      <c r="I125" s="505"/>
    </row>
    <row r="126" spans="1:9" ht="24" hidden="1">
      <c r="A126" s="131">
        <v>2471</v>
      </c>
      <c r="B126" s="64" t="s">
        <v>805</v>
      </c>
      <c r="C126" s="432">
        <v>7</v>
      </c>
      <c r="D126" s="433">
        <v>1</v>
      </c>
      <c r="E126" s="122" t="s">
        <v>126</v>
      </c>
      <c r="F126" s="23" t="s">
        <v>127</v>
      </c>
      <c r="G126" s="147">
        <f t="shared" si="3"/>
        <v>0</v>
      </c>
      <c r="H126" s="143"/>
      <c r="I126" s="506"/>
    </row>
    <row r="127" spans="1:9" ht="24" hidden="1">
      <c r="A127" s="131">
        <v>2472</v>
      </c>
      <c r="B127" s="64" t="s">
        <v>805</v>
      </c>
      <c r="C127" s="432">
        <v>7</v>
      </c>
      <c r="D127" s="433">
        <v>2</v>
      </c>
      <c r="E127" s="122" t="s">
        <v>128</v>
      </c>
      <c r="F127" s="25" t="s">
        <v>129</v>
      </c>
      <c r="G127" s="147">
        <f t="shared" si="3"/>
        <v>0</v>
      </c>
      <c r="H127" s="143"/>
      <c r="I127" s="506"/>
    </row>
    <row r="128" spans="1:9" ht="15" hidden="1">
      <c r="A128" s="131">
        <v>2473</v>
      </c>
      <c r="B128" s="64" t="s">
        <v>805</v>
      </c>
      <c r="C128" s="432">
        <v>7</v>
      </c>
      <c r="D128" s="433">
        <v>3</v>
      </c>
      <c r="E128" s="122" t="s">
        <v>130</v>
      </c>
      <c r="F128" s="23" t="s">
        <v>131</v>
      </c>
      <c r="G128" s="147">
        <f t="shared" si="3"/>
        <v>0</v>
      </c>
      <c r="H128" s="143"/>
      <c r="I128" s="506"/>
    </row>
    <row r="129" spans="1:9" ht="15" hidden="1">
      <c r="A129" s="131">
        <v>2474</v>
      </c>
      <c r="B129" s="64" t="s">
        <v>805</v>
      </c>
      <c r="C129" s="432">
        <v>7</v>
      </c>
      <c r="D129" s="433">
        <v>4</v>
      </c>
      <c r="E129" s="122" t="s">
        <v>132</v>
      </c>
      <c r="F129" s="20" t="s">
        <v>138</v>
      </c>
      <c r="G129" s="147">
        <f t="shared" si="3"/>
        <v>0</v>
      </c>
      <c r="H129" s="143"/>
      <c r="I129" s="506"/>
    </row>
    <row r="130" spans="1:9" ht="29.25" customHeight="1" hidden="1">
      <c r="A130" s="131">
        <v>2480</v>
      </c>
      <c r="B130" s="63" t="s">
        <v>805</v>
      </c>
      <c r="C130" s="168">
        <v>8</v>
      </c>
      <c r="D130" s="169">
        <v>0</v>
      </c>
      <c r="E130" s="123" t="s">
        <v>139</v>
      </c>
      <c r="F130" s="18" t="s">
        <v>140</v>
      </c>
      <c r="G130" s="147">
        <f t="shared" si="3"/>
        <v>0</v>
      </c>
      <c r="H130" s="143">
        <f>H132+H133+H134+H135+H136+H137+H138</f>
        <v>0</v>
      </c>
      <c r="I130" s="507">
        <f>I132+I133+I134+I135+I136+I137+I138</f>
        <v>0</v>
      </c>
    </row>
    <row r="131" spans="1:9" s="19" customFormat="1" ht="10.5" customHeight="1" hidden="1">
      <c r="A131" s="131"/>
      <c r="B131" s="58"/>
      <c r="C131" s="168"/>
      <c r="D131" s="169"/>
      <c r="E131" s="122" t="s">
        <v>642</v>
      </c>
      <c r="F131" s="18"/>
      <c r="G131" s="147"/>
      <c r="H131" s="142"/>
      <c r="I131" s="505"/>
    </row>
    <row r="132" spans="1:9" ht="36" hidden="1">
      <c r="A132" s="131">
        <v>2481</v>
      </c>
      <c r="B132" s="64" t="s">
        <v>805</v>
      </c>
      <c r="C132" s="432">
        <v>8</v>
      </c>
      <c r="D132" s="433">
        <v>1</v>
      </c>
      <c r="E132" s="122" t="s">
        <v>141</v>
      </c>
      <c r="F132" s="23" t="s">
        <v>142</v>
      </c>
      <c r="G132" s="147">
        <f t="shared" si="3"/>
        <v>0</v>
      </c>
      <c r="H132" s="143"/>
      <c r="I132" s="506"/>
    </row>
    <row r="133" spans="1:9" ht="48" hidden="1">
      <c r="A133" s="131">
        <v>2482</v>
      </c>
      <c r="B133" s="64" t="s">
        <v>805</v>
      </c>
      <c r="C133" s="432">
        <v>8</v>
      </c>
      <c r="D133" s="433">
        <v>2</v>
      </c>
      <c r="E133" s="122" t="s">
        <v>143</v>
      </c>
      <c r="F133" s="23" t="s">
        <v>144</v>
      </c>
      <c r="G133" s="147">
        <f t="shared" si="3"/>
        <v>0</v>
      </c>
      <c r="H133" s="143"/>
      <c r="I133" s="506"/>
    </row>
    <row r="134" spans="1:9" ht="36" hidden="1">
      <c r="A134" s="131">
        <v>2483</v>
      </c>
      <c r="B134" s="64" t="s">
        <v>805</v>
      </c>
      <c r="C134" s="432">
        <v>8</v>
      </c>
      <c r="D134" s="433">
        <v>3</v>
      </c>
      <c r="E134" s="122" t="s">
        <v>145</v>
      </c>
      <c r="F134" s="23" t="s">
        <v>146</v>
      </c>
      <c r="G134" s="147">
        <f t="shared" si="3"/>
        <v>0</v>
      </c>
      <c r="H134" s="143"/>
      <c r="I134" s="506"/>
    </row>
    <row r="135" spans="1:9" ht="37.5" customHeight="1" hidden="1">
      <c r="A135" s="131">
        <v>2484</v>
      </c>
      <c r="B135" s="64" t="s">
        <v>805</v>
      </c>
      <c r="C135" s="432">
        <v>8</v>
      </c>
      <c r="D135" s="433">
        <v>4</v>
      </c>
      <c r="E135" s="122" t="s">
        <v>166</v>
      </c>
      <c r="F135" s="23" t="s">
        <v>167</v>
      </c>
      <c r="G135" s="147">
        <f t="shared" si="3"/>
        <v>0</v>
      </c>
      <c r="H135" s="143"/>
      <c r="I135" s="506"/>
    </row>
    <row r="136" spans="1:9" ht="24" hidden="1">
      <c r="A136" s="131">
        <v>2485</v>
      </c>
      <c r="B136" s="64" t="s">
        <v>805</v>
      </c>
      <c r="C136" s="432">
        <v>8</v>
      </c>
      <c r="D136" s="433">
        <v>5</v>
      </c>
      <c r="E136" s="122" t="s">
        <v>168</v>
      </c>
      <c r="F136" s="23" t="s">
        <v>169</v>
      </c>
      <c r="G136" s="147">
        <f t="shared" si="3"/>
        <v>0</v>
      </c>
      <c r="H136" s="143"/>
      <c r="I136" s="506"/>
    </row>
    <row r="137" spans="1:9" ht="24" hidden="1">
      <c r="A137" s="131">
        <v>2486</v>
      </c>
      <c r="B137" s="64" t="s">
        <v>805</v>
      </c>
      <c r="C137" s="432">
        <v>8</v>
      </c>
      <c r="D137" s="433">
        <v>6</v>
      </c>
      <c r="E137" s="122" t="s">
        <v>170</v>
      </c>
      <c r="F137" s="23" t="s">
        <v>171</v>
      </c>
      <c r="G137" s="147">
        <f t="shared" si="3"/>
        <v>0</v>
      </c>
      <c r="H137" s="143"/>
      <c r="I137" s="506"/>
    </row>
    <row r="138" spans="1:9" ht="24" hidden="1">
      <c r="A138" s="131">
        <v>2487</v>
      </c>
      <c r="B138" s="64" t="s">
        <v>805</v>
      </c>
      <c r="C138" s="432">
        <v>8</v>
      </c>
      <c r="D138" s="433">
        <v>7</v>
      </c>
      <c r="E138" s="122" t="s">
        <v>172</v>
      </c>
      <c r="F138" s="23" t="s">
        <v>173</v>
      </c>
      <c r="G138" s="147">
        <f t="shared" si="3"/>
        <v>0</v>
      </c>
      <c r="H138" s="143"/>
      <c r="I138" s="506"/>
    </row>
    <row r="139" spans="1:9" ht="28.5" hidden="1">
      <c r="A139" s="131">
        <v>2490</v>
      </c>
      <c r="B139" s="63" t="s">
        <v>805</v>
      </c>
      <c r="C139" s="168">
        <v>9</v>
      </c>
      <c r="D139" s="169">
        <v>0</v>
      </c>
      <c r="E139" s="123" t="s">
        <v>174</v>
      </c>
      <c r="F139" s="18" t="s">
        <v>175</v>
      </c>
      <c r="G139" s="147">
        <f t="shared" si="3"/>
        <v>0</v>
      </c>
      <c r="H139" s="143">
        <f>H141</f>
        <v>0</v>
      </c>
      <c r="I139" s="507">
        <f>I141</f>
        <v>0</v>
      </c>
    </row>
    <row r="140" spans="1:9" s="19" customFormat="1" ht="10.5" customHeight="1" hidden="1">
      <c r="A140" s="131"/>
      <c r="B140" s="58"/>
      <c r="C140" s="168"/>
      <c r="D140" s="169"/>
      <c r="E140" s="122" t="s">
        <v>642</v>
      </c>
      <c r="F140" s="18"/>
      <c r="G140" s="147"/>
      <c r="H140" s="142"/>
      <c r="I140" s="505"/>
    </row>
    <row r="141" spans="1:9" ht="24" hidden="1">
      <c r="A141" s="131">
        <v>2491</v>
      </c>
      <c r="B141" s="64" t="s">
        <v>805</v>
      </c>
      <c r="C141" s="432">
        <v>9</v>
      </c>
      <c r="D141" s="433">
        <v>1</v>
      </c>
      <c r="E141" s="122" t="s">
        <v>174</v>
      </c>
      <c r="F141" s="23" t="s">
        <v>176</v>
      </c>
      <c r="G141" s="147">
        <f t="shared" si="3"/>
        <v>0</v>
      </c>
      <c r="H141" s="143"/>
      <c r="I141" s="506">
        <v>0</v>
      </c>
    </row>
    <row r="142" spans="1:9" s="162" customFormat="1" ht="34.5" customHeight="1">
      <c r="A142" s="157">
        <v>2500</v>
      </c>
      <c r="B142" s="63" t="s">
        <v>807</v>
      </c>
      <c r="C142" s="168">
        <v>0</v>
      </c>
      <c r="D142" s="169">
        <v>0</v>
      </c>
      <c r="E142" s="166" t="s">
        <v>477</v>
      </c>
      <c r="F142" s="158" t="s">
        <v>177</v>
      </c>
      <c r="G142" s="508">
        <f>G144+G147+G150+G153+G156+G159</f>
        <v>45428</v>
      </c>
      <c r="H142" s="160">
        <f>H144+H147+H150+H153+H156+H159</f>
        <v>45428</v>
      </c>
      <c r="I142" s="508">
        <f>I144+I147+I150+I153+I156+I159</f>
        <v>0</v>
      </c>
    </row>
    <row r="143" spans="1:9" ht="11.25" customHeight="1">
      <c r="A143" s="129"/>
      <c r="B143" s="58"/>
      <c r="C143" s="430"/>
      <c r="D143" s="431"/>
      <c r="E143" s="122" t="s">
        <v>641</v>
      </c>
      <c r="F143" s="17"/>
      <c r="G143" s="539"/>
      <c r="H143" s="141"/>
      <c r="I143" s="504"/>
    </row>
    <row r="144" spans="1:9" ht="15">
      <c r="A144" s="131">
        <v>2510</v>
      </c>
      <c r="B144" s="63" t="s">
        <v>807</v>
      </c>
      <c r="C144" s="168">
        <v>1</v>
      </c>
      <c r="D144" s="169">
        <v>0</v>
      </c>
      <c r="E144" s="123" t="s">
        <v>178</v>
      </c>
      <c r="F144" s="18" t="s">
        <v>179</v>
      </c>
      <c r="G144" s="512">
        <f>H144+I144</f>
        <v>45428</v>
      </c>
      <c r="H144" s="143">
        <f>H146</f>
        <v>45428</v>
      </c>
      <c r="I144" s="507">
        <f>I146</f>
        <v>0</v>
      </c>
    </row>
    <row r="145" spans="1:9" s="19" customFormat="1" ht="10.5" customHeight="1">
      <c r="A145" s="131"/>
      <c r="B145" s="58"/>
      <c r="C145" s="168"/>
      <c r="D145" s="169"/>
      <c r="E145" s="122" t="s">
        <v>642</v>
      </c>
      <c r="F145" s="18"/>
      <c r="G145" s="512"/>
      <c r="H145" s="142"/>
      <c r="I145" s="505"/>
    </row>
    <row r="146" spans="1:9" ht="15">
      <c r="A146" s="131">
        <v>2511</v>
      </c>
      <c r="B146" s="64" t="s">
        <v>807</v>
      </c>
      <c r="C146" s="432">
        <v>1</v>
      </c>
      <c r="D146" s="433">
        <v>1</v>
      </c>
      <c r="E146" s="122" t="s">
        <v>178</v>
      </c>
      <c r="F146" s="23" t="s">
        <v>180</v>
      </c>
      <c r="G146" s="512">
        <f aca="true" t="shared" si="4" ref="G146:G207">H146+I146</f>
        <v>45428</v>
      </c>
      <c r="H146" s="143">
        <v>45428</v>
      </c>
      <c r="I146" s="506">
        <v>0</v>
      </c>
    </row>
    <row r="147" spans="1:9" ht="15" hidden="1">
      <c r="A147" s="131">
        <v>2520</v>
      </c>
      <c r="B147" s="63" t="s">
        <v>807</v>
      </c>
      <c r="C147" s="168">
        <v>2</v>
      </c>
      <c r="D147" s="169">
        <v>0</v>
      </c>
      <c r="E147" s="123" t="s">
        <v>181</v>
      </c>
      <c r="F147" s="18" t="s">
        <v>182</v>
      </c>
      <c r="G147" s="147">
        <f t="shared" si="4"/>
        <v>0</v>
      </c>
      <c r="H147" s="143">
        <f>H149</f>
        <v>0</v>
      </c>
      <c r="I147" s="507">
        <f>I149</f>
        <v>0</v>
      </c>
    </row>
    <row r="148" spans="1:9" s="19" customFormat="1" ht="10.5" customHeight="1" hidden="1">
      <c r="A148" s="131"/>
      <c r="B148" s="58"/>
      <c r="C148" s="168"/>
      <c r="D148" s="169"/>
      <c r="E148" s="122" t="s">
        <v>642</v>
      </c>
      <c r="F148" s="18"/>
      <c r="G148" s="147"/>
      <c r="H148" s="142"/>
      <c r="I148" s="505"/>
    </row>
    <row r="149" spans="1:9" ht="15" hidden="1">
      <c r="A149" s="131">
        <v>2521</v>
      </c>
      <c r="B149" s="64" t="s">
        <v>807</v>
      </c>
      <c r="C149" s="432">
        <v>2</v>
      </c>
      <c r="D149" s="433">
        <v>1</v>
      </c>
      <c r="E149" s="122" t="s">
        <v>183</v>
      </c>
      <c r="F149" s="23" t="s">
        <v>184</v>
      </c>
      <c r="G149" s="147">
        <f t="shared" si="4"/>
        <v>0</v>
      </c>
      <c r="H149" s="143"/>
      <c r="I149" s="506"/>
    </row>
    <row r="150" spans="1:9" ht="24" hidden="1">
      <c r="A150" s="131">
        <v>2530</v>
      </c>
      <c r="B150" s="63" t="s">
        <v>807</v>
      </c>
      <c r="C150" s="168">
        <v>3</v>
      </c>
      <c r="D150" s="169">
        <v>0</v>
      </c>
      <c r="E150" s="123" t="s">
        <v>185</v>
      </c>
      <c r="F150" s="18" t="s">
        <v>186</v>
      </c>
      <c r="G150" s="147">
        <f t="shared" si="4"/>
        <v>0</v>
      </c>
      <c r="H150" s="143">
        <f>H152</f>
        <v>0</v>
      </c>
      <c r="I150" s="507">
        <f>I152</f>
        <v>0</v>
      </c>
    </row>
    <row r="151" spans="1:9" s="19" customFormat="1" ht="10.5" customHeight="1" hidden="1">
      <c r="A151" s="131"/>
      <c r="B151" s="58"/>
      <c r="C151" s="168"/>
      <c r="D151" s="169"/>
      <c r="E151" s="122" t="s">
        <v>642</v>
      </c>
      <c r="F151" s="18"/>
      <c r="G151" s="147"/>
      <c r="H151" s="142"/>
      <c r="I151" s="505"/>
    </row>
    <row r="152" spans="1:9" ht="15" hidden="1">
      <c r="A152" s="131">
        <v>2531</v>
      </c>
      <c r="B152" s="64" t="s">
        <v>807</v>
      </c>
      <c r="C152" s="432">
        <v>3</v>
      </c>
      <c r="D152" s="433">
        <v>1</v>
      </c>
      <c r="E152" s="122" t="s">
        <v>185</v>
      </c>
      <c r="F152" s="23" t="s">
        <v>187</v>
      </c>
      <c r="G152" s="147">
        <f t="shared" si="4"/>
        <v>0</v>
      </c>
      <c r="H152" s="143"/>
      <c r="I152" s="506"/>
    </row>
    <row r="153" spans="1:9" ht="24" hidden="1">
      <c r="A153" s="131">
        <v>2540</v>
      </c>
      <c r="B153" s="63" t="s">
        <v>807</v>
      </c>
      <c r="C153" s="168">
        <v>4</v>
      </c>
      <c r="D153" s="169">
        <v>0</v>
      </c>
      <c r="E153" s="123" t="s">
        <v>188</v>
      </c>
      <c r="F153" s="18" t="s">
        <v>189</v>
      </c>
      <c r="G153" s="147">
        <f t="shared" si="4"/>
        <v>0</v>
      </c>
      <c r="H153" s="143">
        <f>H155</f>
        <v>0</v>
      </c>
      <c r="I153" s="507">
        <f>I155</f>
        <v>0</v>
      </c>
    </row>
    <row r="154" spans="1:9" s="19" customFormat="1" ht="10.5" customHeight="1" hidden="1">
      <c r="A154" s="131"/>
      <c r="B154" s="58"/>
      <c r="C154" s="168"/>
      <c r="D154" s="169"/>
      <c r="E154" s="122" t="s">
        <v>642</v>
      </c>
      <c r="F154" s="18"/>
      <c r="G154" s="147"/>
      <c r="H154" s="142"/>
      <c r="I154" s="505"/>
    </row>
    <row r="155" spans="1:9" ht="17.25" customHeight="1" hidden="1">
      <c r="A155" s="131">
        <v>2541</v>
      </c>
      <c r="B155" s="64" t="s">
        <v>807</v>
      </c>
      <c r="C155" s="432">
        <v>4</v>
      </c>
      <c r="D155" s="433">
        <v>1</v>
      </c>
      <c r="E155" s="122" t="s">
        <v>188</v>
      </c>
      <c r="F155" s="23" t="s">
        <v>190</v>
      </c>
      <c r="G155" s="147">
        <f t="shared" si="4"/>
        <v>0</v>
      </c>
      <c r="H155" s="143"/>
      <c r="I155" s="506"/>
    </row>
    <row r="156" spans="1:9" ht="27" customHeight="1" hidden="1">
      <c r="A156" s="131">
        <v>2550</v>
      </c>
      <c r="B156" s="63" t="s">
        <v>807</v>
      </c>
      <c r="C156" s="168">
        <v>5</v>
      </c>
      <c r="D156" s="169">
        <v>0</v>
      </c>
      <c r="E156" s="123" t="s">
        <v>191</v>
      </c>
      <c r="F156" s="18" t="s">
        <v>192</v>
      </c>
      <c r="G156" s="147">
        <f t="shared" si="4"/>
        <v>0</v>
      </c>
      <c r="H156" s="143">
        <f>H158</f>
        <v>0</v>
      </c>
      <c r="I156" s="507">
        <f>I158</f>
        <v>0</v>
      </c>
    </row>
    <row r="157" spans="1:9" s="19" customFormat="1" ht="10.5" customHeight="1" hidden="1">
      <c r="A157" s="131"/>
      <c r="B157" s="58"/>
      <c r="C157" s="168"/>
      <c r="D157" s="169"/>
      <c r="E157" s="122" t="s">
        <v>642</v>
      </c>
      <c r="F157" s="18"/>
      <c r="G157" s="147"/>
      <c r="H157" s="142"/>
      <c r="I157" s="505"/>
    </row>
    <row r="158" spans="1:9" ht="36" hidden="1">
      <c r="A158" s="131">
        <v>2551</v>
      </c>
      <c r="B158" s="64" t="s">
        <v>807</v>
      </c>
      <c r="C158" s="432">
        <v>5</v>
      </c>
      <c r="D158" s="433">
        <v>1</v>
      </c>
      <c r="E158" s="122" t="s">
        <v>191</v>
      </c>
      <c r="F158" s="23" t="s">
        <v>193</v>
      </c>
      <c r="G158" s="147">
        <f t="shared" si="4"/>
        <v>0</v>
      </c>
      <c r="H158" s="143"/>
      <c r="I158" s="506"/>
    </row>
    <row r="159" spans="1:9" ht="28.5" hidden="1">
      <c r="A159" s="131">
        <v>2560</v>
      </c>
      <c r="B159" s="63" t="s">
        <v>807</v>
      </c>
      <c r="C159" s="168">
        <v>6</v>
      </c>
      <c r="D159" s="169">
        <v>0</v>
      </c>
      <c r="E159" s="123" t="s">
        <v>194</v>
      </c>
      <c r="F159" s="18" t="s">
        <v>195</v>
      </c>
      <c r="G159" s="147">
        <f t="shared" si="4"/>
        <v>0</v>
      </c>
      <c r="H159" s="143">
        <f>H161</f>
        <v>0</v>
      </c>
      <c r="I159" s="507">
        <f>I161</f>
        <v>0</v>
      </c>
    </row>
    <row r="160" spans="1:9" s="19" customFormat="1" ht="10.5" customHeight="1" hidden="1">
      <c r="A160" s="131"/>
      <c r="B160" s="58"/>
      <c r="C160" s="168"/>
      <c r="D160" s="169"/>
      <c r="E160" s="122" t="s">
        <v>642</v>
      </c>
      <c r="F160" s="18"/>
      <c r="G160" s="147"/>
      <c r="H160" s="142"/>
      <c r="I160" s="505"/>
    </row>
    <row r="161" spans="1:9" ht="28.5" hidden="1">
      <c r="A161" s="131">
        <v>2561</v>
      </c>
      <c r="B161" s="64" t="s">
        <v>807</v>
      </c>
      <c r="C161" s="432">
        <v>6</v>
      </c>
      <c r="D161" s="433">
        <v>1</v>
      </c>
      <c r="E161" s="122" t="s">
        <v>194</v>
      </c>
      <c r="F161" s="23" t="s">
        <v>196</v>
      </c>
      <c r="G161" s="147">
        <f t="shared" si="4"/>
        <v>0</v>
      </c>
      <c r="H161" s="143"/>
      <c r="I161" s="506"/>
    </row>
    <row r="162" spans="1:9" s="162" customFormat="1" ht="44.25" customHeight="1">
      <c r="A162" s="157">
        <v>2600</v>
      </c>
      <c r="B162" s="63" t="s">
        <v>808</v>
      </c>
      <c r="C162" s="168">
        <v>0</v>
      </c>
      <c r="D162" s="169">
        <v>0</v>
      </c>
      <c r="E162" s="166" t="s">
        <v>850</v>
      </c>
      <c r="F162" s="158" t="s">
        <v>197</v>
      </c>
      <c r="G162" s="508">
        <f>G164+G167+G170+G173+G176+G179</f>
        <v>5200</v>
      </c>
      <c r="H162" s="508">
        <f>H164+H167+H170+H173+H176+H179</f>
        <v>5200</v>
      </c>
      <c r="I162" s="508">
        <f>I164+I167+I170+I173+I176+I179</f>
        <v>0</v>
      </c>
    </row>
    <row r="163" spans="1:9" ht="11.25" customHeight="1" hidden="1">
      <c r="A163" s="129"/>
      <c r="B163" s="58"/>
      <c r="C163" s="430"/>
      <c r="D163" s="431"/>
      <c r="E163" s="122" t="s">
        <v>641</v>
      </c>
      <c r="F163" s="17"/>
      <c r="G163" s="512"/>
      <c r="H163" s="509"/>
      <c r="I163" s="504"/>
    </row>
    <row r="164" spans="1:9" ht="15" hidden="1">
      <c r="A164" s="131">
        <v>2610</v>
      </c>
      <c r="B164" s="63" t="s">
        <v>808</v>
      </c>
      <c r="C164" s="168">
        <v>1</v>
      </c>
      <c r="D164" s="169">
        <v>0</v>
      </c>
      <c r="E164" s="123" t="s">
        <v>198</v>
      </c>
      <c r="F164" s="18" t="s">
        <v>199</v>
      </c>
      <c r="G164" s="512">
        <f t="shared" si="4"/>
        <v>0</v>
      </c>
      <c r="H164" s="507">
        <f>H166</f>
        <v>0</v>
      </c>
      <c r="I164" s="507">
        <f>I166</f>
        <v>0</v>
      </c>
    </row>
    <row r="165" spans="1:9" s="19" customFormat="1" ht="10.5" customHeight="1" hidden="1">
      <c r="A165" s="131"/>
      <c r="B165" s="58"/>
      <c r="C165" s="168"/>
      <c r="D165" s="169"/>
      <c r="E165" s="122" t="s">
        <v>642</v>
      </c>
      <c r="F165" s="18"/>
      <c r="G165" s="512"/>
      <c r="H165" s="503"/>
      <c r="I165" s="505"/>
    </row>
    <row r="166" spans="1:9" ht="15" hidden="1">
      <c r="A166" s="131">
        <v>2611</v>
      </c>
      <c r="B166" s="64" t="s">
        <v>808</v>
      </c>
      <c r="C166" s="432">
        <v>1</v>
      </c>
      <c r="D166" s="433">
        <v>1</v>
      </c>
      <c r="E166" s="122" t="s">
        <v>200</v>
      </c>
      <c r="F166" s="23" t="s">
        <v>201</v>
      </c>
      <c r="G166" s="512">
        <f t="shared" si="4"/>
        <v>0</v>
      </c>
      <c r="H166" s="507">
        <v>0</v>
      </c>
      <c r="I166" s="506">
        <v>0</v>
      </c>
    </row>
    <row r="167" spans="1:9" ht="15" hidden="1">
      <c r="A167" s="131">
        <v>2620</v>
      </c>
      <c r="B167" s="63" t="s">
        <v>808</v>
      </c>
      <c r="C167" s="168">
        <v>2</v>
      </c>
      <c r="D167" s="169">
        <v>0</v>
      </c>
      <c r="E167" s="123" t="s">
        <v>202</v>
      </c>
      <c r="F167" s="18" t="s">
        <v>203</v>
      </c>
      <c r="G167" s="147">
        <f t="shared" si="4"/>
        <v>0</v>
      </c>
      <c r="H167" s="143">
        <f>H169</f>
        <v>0</v>
      </c>
      <c r="I167" s="507">
        <f>I169</f>
        <v>0</v>
      </c>
    </row>
    <row r="168" spans="1:9" s="19" customFormat="1" ht="10.5" customHeight="1" hidden="1">
      <c r="A168" s="131"/>
      <c r="B168" s="58"/>
      <c r="C168" s="168"/>
      <c r="D168" s="169"/>
      <c r="E168" s="122" t="s">
        <v>642</v>
      </c>
      <c r="F168" s="18"/>
      <c r="G168" s="147"/>
      <c r="H168" s="142"/>
      <c r="I168" s="505"/>
    </row>
    <row r="169" spans="1:9" ht="15" hidden="1">
      <c r="A169" s="131">
        <v>2621</v>
      </c>
      <c r="B169" s="64" t="s">
        <v>808</v>
      </c>
      <c r="C169" s="432">
        <v>2</v>
      </c>
      <c r="D169" s="433">
        <v>1</v>
      </c>
      <c r="E169" s="122" t="s">
        <v>202</v>
      </c>
      <c r="F169" s="23" t="s">
        <v>204</v>
      </c>
      <c r="G169" s="147">
        <f t="shared" si="4"/>
        <v>0</v>
      </c>
      <c r="H169" s="143"/>
      <c r="I169" s="506"/>
    </row>
    <row r="170" spans="1:9" ht="15" hidden="1">
      <c r="A170" s="131">
        <v>2630</v>
      </c>
      <c r="B170" s="63" t="s">
        <v>808</v>
      </c>
      <c r="C170" s="168">
        <v>3</v>
      </c>
      <c r="D170" s="169">
        <v>0</v>
      </c>
      <c r="E170" s="123" t="s">
        <v>205</v>
      </c>
      <c r="F170" s="18" t="s">
        <v>206</v>
      </c>
      <c r="G170" s="147">
        <f t="shared" si="4"/>
        <v>0</v>
      </c>
      <c r="H170" s="143">
        <f>H172</f>
        <v>0</v>
      </c>
      <c r="I170" s="143">
        <f>I172</f>
        <v>0</v>
      </c>
    </row>
    <row r="171" spans="1:9" s="19" customFormat="1" ht="10.5" customHeight="1" hidden="1">
      <c r="A171" s="131"/>
      <c r="B171" s="58"/>
      <c r="C171" s="168"/>
      <c r="D171" s="169"/>
      <c r="E171" s="122" t="s">
        <v>642</v>
      </c>
      <c r="F171" s="18"/>
      <c r="G171" s="147"/>
      <c r="H171" s="142"/>
      <c r="I171" s="505"/>
    </row>
    <row r="172" spans="1:9" ht="15" hidden="1">
      <c r="A172" s="131">
        <v>2631</v>
      </c>
      <c r="B172" s="64" t="s">
        <v>808</v>
      </c>
      <c r="C172" s="432">
        <v>3</v>
      </c>
      <c r="D172" s="433">
        <v>1</v>
      </c>
      <c r="E172" s="122" t="s">
        <v>207</v>
      </c>
      <c r="F172" s="26" t="s">
        <v>208</v>
      </c>
      <c r="G172" s="147">
        <f t="shared" si="4"/>
        <v>0</v>
      </c>
      <c r="H172" s="143">
        <v>0</v>
      </c>
      <c r="I172" s="506">
        <v>0</v>
      </c>
    </row>
    <row r="173" spans="1:9" ht="15">
      <c r="A173" s="131">
        <v>2640</v>
      </c>
      <c r="B173" s="63" t="s">
        <v>808</v>
      </c>
      <c r="C173" s="168">
        <v>4</v>
      </c>
      <c r="D173" s="169">
        <v>0</v>
      </c>
      <c r="E173" s="123" t="s">
        <v>209</v>
      </c>
      <c r="F173" s="18" t="s">
        <v>210</v>
      </c>
      <c r="G173" s="512">
        <f t="shared" si="4"/>
        <v>5200</v>
      </c>
      <c r="H173" s="143">
        <f>H175</f>
        <v>5200</v>
      </c>
      <c r="I173" s="507">
        <f>I175</f>
        <v>0</v>
      </c>
    </row>
    <row r="174" spans="1:9" s="19" customFormat="1" ht="10.5" customHeight="1">
      <c r="A174" s="131"/>
      <c r="B174" s="58"/>
      <c r="C174" s="168"/>
      <c r="D174" s="169"/>
      <c r="E174" s="122" t="s">
        <v>642</v>
      </c>
      <c r="F174" s="18"/>
      <c r="G174" s="512"/>
      <c r="H174" s="142"/>
      <c r="I174" s="505"/>
    </row>
    <row r="175" spans="1:9" ht="15">
      <c r="A175" s="131">
        <v>2641</v>
      </c>
      <c r="B175" s="64" t="s">
        <v>808</v>
      </c>
      <c r="C175" s="432">
        <v>4</v>
      </c>
      <c r="D175" s="433">
        <v>1</v>
      </c>
      <c r="E175" s="122" t="s">
        <v>211</v>
      </c>
      <c r="F175" s="23" t="s">
        <v>212</v>
      </c>
      <c r="G175" s="512">
        <f t="shared" si="4"/>
        <v>5200</v>
      </c>
      <c r="H175" s="143">
        <v>5200</v>
      </c>
      <c r="I175" s="506">
        <v>0</v>
      </c>
    </row>
    <row r="176" spans="1:9" ht="48" hidden="1">
      <c r="A176" s="131">
        <v>2650</v>
      </c>
      <c r="B176" s="63" t="s">
        <v>808</v>
      </c>
      <c r="C176" s="168">
        <v>5</v>
      </c>
      <c r="D176" s="169">
        <v>0</v>
      </c>
      <c r="E176" s="123" t="s">
        <v>221</v>
      </c>
      <c r="F176" s="18" t="s">
        <v>222</v>
      </c>
      <c r="G176" s="147">
        <f t="shared" si="4"/>
        <v>0</v>
      </c>
      <c r="H176" s="143">
        <f>H178</f>
        <v>0</v>
      </c>
      <c r="I176" s="507">
        <f>I178</f>
        <v>0</v>
      </c>
    </row>
    <row r="177" spans="1:9" s="19" customFormat="1" ht="10.5" customHeight="1" hidden="1">
      <c r="A177" s="131"/>
      <c r="B177" s="58"/>
      <c r="C177" s="168"/>
      <c r="D177" s="169"/>
      <c r="E177" s="122" t="s">
        <v>642</v>
      </c>
      <c r="F177" s="18"/>
      <c r="G177" s="147"/>
      <c r="H177" s="142"/>
      <c r="I177" s="505"/>
    </row>
    <row r="178" spans="1:9" ht="36" hidden="1">
      <c r="A178" s="131">
        <v>2651</v>
      </c>
      <c r="B178" s="64" t="s">
        <v>808</v>
      </c>
      <c r="C178" s="432">
        <v>5</v>
      </c>
      <c r="D178" s="433">
        <v>1</v>
      </c>
      <c r="E178" s="122" t="s">
        <v>221</v>
      </c>
      <c r="F178" s="23" t="s">
        <v>223</v>
      </c>
      <c r="G178" s="147">
        <f t="shared" si="4"/>
        <v>0</v>
      </c>
      <c r="H178" s="143"/>
      <c r="I178" s="506"/>
    </row>
    <row r="179" spans="1:9" ht="36" hidden="1">
      <c r="A179" s="131">
        <v>2660</v>
      </c>
      <c r="B179" s="63" t="s">
        <v>808</v>
      </c>
      <c r="C179" s="168">
        <v>6</v>
      </c>
      <c r="D179" s="169">
        <v>0</v>
      </c>
      <c r="E179" s="123" t="s">
        <v>224</v>
      </c>
      <c r="F179" s="24" t="s">
        <v>225</v>
      </c>
      <c r="G179" s="147">
        <f t="shared" si="4"/>
        <v>0</v>
      </c>
      <c r="H179" s="143">
        <f>H181</f>
        <v>0</v>
      </c>
      <c r="I179" s="507">
        <f>I181</f>
        <v>0</v>
      </c>
    </row>
    <row r="180" spans="1:9" s="19" customFormat="1" ht="10.5" customHeight="1" hidden="1">
      <c r="A180" s="131"/>
      <c r="B180" s="58"/>
      <c r="C180" s="168"/>
      <c r="D180" s="169"/>
      <c r="E180" s="122" t="s">
        <v>642</v>
      </c>
      <c r="F180" s="18"/>
      <c r="G180" s="147"/>
      <c r="H180" s="142"/>
      <c r="I180" s="505"/>
    </row>
    <row r="181" spans="1:9" ht="28.5" hidden="1">
      <c r="A181" s="131">
        <v>2661</v>
      </c>
      <c r="B181" s="64" t="s">
        <v>808</v>
      </c>
      <c r="C181" s="432">
        <v>6</v>
      </c>
      <c r="D181" s="433">
        <v>1</v>
      </c>
      <c r="E181" s="122" t="s">
        <v>224</v>
      </c>
      <c r="F181" s="23" t="s">
        <v>226</v>
      </c>
      <c r="G181" s="147">
        <f t="shared" si="4"/>
        <v>0</v>
      </c>
      <c r="H181" s="143"/>
      <c r="I181" s="506"/>
    </row>
    <row r="182" spans="1:9" s="162" customFormat="1" ht="36" customHeight="1" hidden="1">
      <c r="A182" s="157">
        <v>2700</v>
      </c>
      <c r="B182" s="63" t="s">
        <v>809</v>
      </c>
      <c r="C182" s="168">
        <v>0</v>
      </c>
      <c r="D182" s="169">
        <v>0</v>
      </c>
      <c r="E182" s="166" t="s">
        <v>478</v>
      </c>
      <c r="F182" s="158" t="s">
        <v>227</v>
      </c>
      <c r="G182" s="160">
        <f>G184+G189+G195+G201+G204+G207</f>
        <v>0</v>
      </c>
      <c r="H182" s="160">
        <f>H184+H189+H195+H201+H204+H207</f>
        <v>0</v>
      </c>
      <c r="I182" s="508">
        <f>I184+I189+I195+I201+I204+I207</f>
        <v>0</v>
      </c>
    </row>
    <row r="183" spans="1:9" ht="11.25" customHeight="1" hidden="1">
      <c r="A183" s="129"/>
      <c r="B183" s="58"/>
      <c r="C183" s="430"/>
      <c r="D183" s="431"/>
      <c r="E183" s="122" t="s">
        <v>641</v>
      </c>
      <c r="F183" s="17"/>
      <c r="G183" s="147"/>
      <c r="H183" s="141"/>
      <c r="I183" s="504"/>
    </row>
    <row r="184" spans="1:9" ht="28.5" hidden="1">
      <c r="A184" s="131">
        <v>2710</v>
      </c>
      <c r="B184" s="63" t="s">
        <v>809</v>
      </c>
      <c r="C184" s="168">
        <v>1</v>
      </c>
      <c r="D184" s="169">
        <v>0</v>
      </c>
      <c r="E184" s="123" t="s">
        <v>228</v>
      </c>
      <c r="F184" s="18" t="s">
        <v>229</v>
      </c>
      <c r="G184" s="147">
        <f t="shared" si="4"/>
        <v>0</v>
      </c>
      <c r="H184" s="143">
        <f>H186+H187+H188</f>
        <v>0</v>
      </c>
      <c r="I184" s="507">
        <f>I186+I187+I188</f>
        <v>0</v>
      </c>
    </row>
    <row r="185" spans="1:9" s="19" customFormat="1" ht="10.5" customHeight="1" hidden="1">
      <c r="A185" s="131"/>
      <c r="B185" s="58"/>
      <c r="C185" s="168"/>
      <c r="D185" s="169"/>
      <c r="E185" s="122" t="s">
        <v>642</v>
      </c>
      <c r="F185" s="18"/>
      <c r="G185" s="147"/>
      <c r="H185" s="142"/>
      <c r="I185" s="505"/>
    </row>
    <row r="186" spans="1:9" ht="15" hidden="1">
      <c r="A186" s="131">
        <v>2711</v>
      </c>
      <c r="B186" s="64" t="s">
        <v>809</v>
      </c>
      <c r="C186" s="432">
        <v>1</v>
      </c>
      <c r="D186" s="433">
        <v>1</v>
      </c>
      <c r="E186" s="122" t="s">
        <v>230</v>
      </c>
      <c r="F186" s="23" t="s">
        <v>231</v>
      </c>
      <c r="G186" s="147">
        <f t="shared" si="4"/>
        <v>0</v>
      </c>
      <c r="H186" s="143"/>
      <c r="I186" s="506"/>
    </row>
    <row r="187" spans="1:9" ht="15" hidden="1">
      <c r="A187" s="131">
        <v>2712</v>
      </c>
      <c r="B187" s="64" t="s">
        <v>809</v>
      </c>
      <c r="C187" s="432">
        <v>1</v>
      </c>
      <c r="D187" s="433">
        <v>2</v>
      </c>
      <c r="E187" s="122" t="s">
        <v>232</v>
      </c>
      <c r="F187" s="23" t="s">
        <v>233</v>
      </c>
      <c r="G187" s="147">
        <f t="shared" si="4"/>
        <v>0</v>
      </c>
      <c r="H187" s="143"/>
      <c r="I187" s="506"/>
    </row>
    <row r="188" spans="1:9" ht="15" hidden="1">
      <c r="A188" s="131">
        <v>2713</v>
      </c>
      <c r="B188" s="64" t="s">
        <v>809</v>
      </c>
      <c r="C188" s="432">
        <v>1</v>
      </c>
      <c r="D188" s="433">
        <v>3</v>
      </c>
      <c r="E188" s="122" t="s">
        <v>572</v>
      </c>
      <c r="F188" s="23" t="s">
        <v>234</v>
      </c>
      <c r="G188" s="147">
        <f t="shared" si="4"/>
        <v>0</v>
      </c>
      <c r="H188" s="143"/>
      <c r="I188" s="506"/>
    </row>
    <row r="189" spans="1:9" ht="24" hidden="1">
      <c r="A189" s="131">
        <v>2720</v>
      </c>
      <c r="B189" s="63" t="s">
        <v>809</v>
      </c>
      <c r="C189" s="168">
        <v>2</v>
      </c>
      <c r="D189" s="169">
        <v>0</v>
      </c>
      <c r="E189" s="123" t="s">
        <v>810</v>
      </c>
      <c r="F189" s="18" t="s">
        <v>235</v>
      </c>
      <c r="G189" s="147">
        <f t="shared" si="4"/>
        <v>0</v>
      </c>
      <c r="H189" s="143">
        <f>H191+H192+H193+H194</f>
        <v>0</v>
      </c>
      <c r="I189" s="507">
        <f>I191+I192+I193+I194</f>
        <v>0</v>
      </c>
    </row>
    <row r="190" spans="1:9" s="19" customFormat="1" ht="10.5" customHeight="1" hidden="1">
      <c r="A190" s="131"/>
      <c r="B190" s="58"/>
      <c r="C190" s="168"/>
      <c r="D190" s="169"/>
      <c r="E190" s="122" t="s">
        <v>642</v>
      </c>
      <c r="F190" s="18"/>
      <c r="G190" s="147"/>
      <c r="H190" s="142"/>
      <c r="I190" s="505"/>
    </row>
    <row r="191" spans="1:9" ht="24" hidden="1">
      <c r="A191" s="131">
        <v>2721</v>
      </c>
      <c r="B191" s="64" t="s">
        <v>809</v>
      </c>
      <c r="C191" s="432">
        <v>2</v>
      </c>
      <c r="D191" s="433">
        <v>1</v>
      </c>
      <c r="E191" s="122" t="s">
        <v>236</v>
      </c>
      <c r="F191" s="23" t="s">
        <v>237</v>
      </c>
      <c r="G191" s="147">
        <f t="shared" si="4"/>
        <v>0</v>
      </c>
      <c r="H191" s="143"/>
      <c r="I191" s="506"/>
    </row>
    <row r="192" spans="1:9" ht="20.25" customHeight="1" hidden="1">
      <c r="A192" s="131">
        <v>2722</v>
      </c>
      <c r="B192" s="64" t="s">
        <v>809</v>
      </c>
      <c r="C192" s="432">
        <v>2</v>
      </c>
      <c r="D192" s="433">
        <v>2</v>
      </c>
      <c r="E192" s="122" t="s">
        <v>238</v>
      </c>
      <c r="F192" s="23" t="s">
        <v>239</v>
      </c>
      <c r="G192" s="147">
        <f t="shared" si="4"/>
        <v>0</v>
      </c>
      <c r="H192" s="143"/>
      <c r="I192" s="506"/>
    </row>
    <row r="193" spans="1:9" ht="15" hidden="1">
      <c r="A193" s="131">
        <v>2723</v>
      </c>
      <c r="B193" s="64" t="s">
        <v>809</v>
      </c>
      <c r="C193" s="432">
        <v>2</v>
      </c>
      <c r="D193" s="433">
        <v>3</v>
      </c>
      <c r="E193" s="122" t="s">
        <v>573</v>
      </c>
      <c r="F193" s="23" t="s">
        <v>240</v>
      </c>
      <c r="G193" s="147">
        <f t="shared" si="4"/>
        <v>0</v>
      </c>
      <c r="H193" s="143"/>
      <c r="I193" s="506"/>
    </row>
    <row r="194" spans="1:9" ht="15" hidden="1">
      <c r="A194" s="131">
        <v>2724</v>
      </c>
      <c r="B194" s="64" t="s">
        <v>809</v>
      </c>
      <c r="C194" s="432">
        <v>2</v>
      </c>
      <c r="D194" s="433">
        <v>4</v>
      </c>
      <c r="E194" s="122" t="s">
        <v>241</v>
      </c>
      <c r="F194" s="23" t="s">
        <v>242</v>
      </c>
      <c r="G194" s="147">
        <f t="shared" si="4"/>
        <v>0</v>
      </c>
      <c r="H194" s="143"/>
      <c r="I194" s="506"/>
    </row>
    <row r="195" spans="1:9" ht="15" hidden="1">
      <c r="A195" s="131">
        <v>2730</v>
      </c>
      <c r="B195" s="63" t="s">
        <v>809</v>
      </c>
      <c r="C195" s="168">
        <v>3</v>
      </c>
      <c r="D195" s="169">
        <v>0</v>
      </c>
      <c r="E195" s="123" t="s">
        <v>243</v>
      </c>
      <c r="F195" s="18" t="s">
        <v>246</v>
      </c>
      <c r="G195" s="147">
        <f t="shared" si="4"/>
        <v>0</v>
      </c>
      <c r="H195" s="143">
        <f>H197+H198+H199+H200</f>
        <v>0</v>
      </c>
      <c r="I195" s="507">
        <f>I197+I198+I199+I200</f>
        <v>0</v>
      </c>
    </row>
    <row r="196" spans="1:9" s="19" customFormat="1" ht="10.5" customHeight="1" hidden="1">
      <c r="A196" s="131"/>
      <c r="B196" s="58"/>
      <c r="C196" s="168"/>
      <c r="D196" s="169"/>
      <c r="E196" s="122" t="s">
        <v>642</v>
      </c>
      <c r="F196" s="18"/>
      <c r="G196" s="147"/>
      <c r="H196" s="142"/>
      <c r="I196" s="505"/>
    </row>
    <row r="197" spans="1:9" ht="15" customHeight="1" hidden="1">
      <c r="A197" s="131">
        <v>2731</v>
      </c>
      <c r="B197" s="64" t="s">
        <v>809</v>
      </c>
      <c r="C197" s="432">
        <v>3</v>
      </c>
      <c r="D197" s="433">
        <v>1</v>
      </c>
      <c r="E197" s="122" t="s">
        <v>247</v>
      </c>
      <c r="F197" s="20" t="s">
        <v>248</v>
      </c>
      <c r="G197" s="147">
        <f t="shared" si="4"/>
        <v>0</v>
      </c>
      <c r="H197" s="143"/>
      <c r="I197" s="506"/>
    </row>
    <row r="198" spans="1:9" ht="18" customHeight="1" hidden="1">
      <c r="A198" s="131">
        <v>2732</v>
      </c>
      <c r="B198" s="64" t="s">
        <v>809</v>
      </c>
      <c r="C198" s="432">
        <v>3</v>
      </c>
      <c r="D198" s="433">
        <v>2</v>
      </c>
      <c r="E198" s="122" t="s">
        <v>249</v>
      </c>
      <c r="F198" s="20" t="s">
        <v>250</v>
      </c>
      <c r="G198" s="147">
        <f t="shared" si="4"/>
        <v>0</v>
      </c>
      <c r="H198" s="143"/>
      <c r="I198" s="506"/>
    </row>
    <row r="199" spans="1:9" ht="16.5" customHeight="1" hidden="1">
      <c r="A199" s="131">
        <v>2733</v>
      </c>
      <c r="B199" s="64" t="s">
        <v>809</v>
      </c>
      <c r="C199" s="432">
        <v>3</v>
      </c>
      <c r="D199" s="433">
        <v>3</v>
      </c>
      <c r="E199" s="122" t="s">
        <v>251</v>
      </c>
      <c r="F199" s="20" t="s">
        <v>252</v>
      </c>
      <c r="G199" s="147">
        <f t="shared" si="4"/>
        <v>0</v>
      </c>
      <c r="H199" s="143"/>
      <c r="I199" s="506"/>
    </row>
    <row r="200" spans="1:9" ht="24" hidden="1">
      <c r="A200" s="131">
        <v>2734</v>
      </c>
      <c r="B200" s="64" t="s">
        <v>809</v>
      </c>
      <c r="C200" s="432">
        <v>3</v>
      </c>
      <c r="D200" s="433">
        <v>4</v>
      </c>
      <c r="E200" s="122" t="s">
        <v>253</v>
      </c>
      <c r="F200" s="20" t="s">
        <v>254</v>
      </c>
      <c r="G200" s="147">
        <f t="shared" si="4"/>
        <v>0</v>
      </c>
      <c r="H200" s="143"/>
      <c r="I200" s="506"/>
    </row>
    <row r="201" spans="1:9" ht="24" hidden="1">
      <c r="A201" s="131">
        <v>2740</v>
      </c>
      <c r="B201" s="63" t="s">
        <v>809</v>
      </c>
      <c r="C201" s="168">
        <v>4</v>
      </c>
      <c r="D201" s="169">
        <v>0</v>
      </c>
      <c r="E201" s="123" t="s">
        <v>255</v>
      </c>
      <c r="F201" s="18" t="s">
        <v>256</v>
      </c>
      <c r="G201" s="147">
        <f t="shared" si="4"/>
        <v>0</v>
      </c>
      <c r="H201" s="143">
        <f>H203</f>
        <v>0</v>
      </c>
      <c r="I201" s="507">
        <f>I203</f>
        <v>0</v>
      </c>
    </row>
    <row r="202" spans="1:9" s="19" customFormat="1" ht="10.5" customHeight="1" hidden="1">
      <c r="A202" s="131"/>
      <c r="B202" s="58"/>
      <c r="C202" s="168"/>
      <c r="D202" s="169"/>
      <c r="E202" s="122" t="s">
        <v>642</v>
      </c>
      <c r="F202" s="18"/>
      <c r="G202" s="147"/>
      <c r="H202" s="142"/>
      <c r="I202" s="505"/>
    </row>
    <row r="203" spans="1:9" ht="15" hidden="1">
      <c r="A203" s="131">
        <v>2741</v>
      </c>
      <c r="B203" s="64" t="s">
        <v>809</v>
      </c>
      <c r="C203" s="432">
        <v>4</v>
      </c>
      <c r="D203" s="433">
        <v>1</v>
      </c>
      <c r="E203" s="122" t="s">
        <v>255</v>
      </c>
      <c r="F203" s="23" t="s">
        <v>257</v>
      </c>
      <c r="G203" s="147">
        <f t="shared" si="4"/>
        <v>0</v>
      </c>
      <c r="H203" s="143"/>
      <c r="I203" s="506"/>
    </row>
    <row r="204" spans="1:9" ht="36" hidden="1">
      <c r="A204" s="131">
        <v>2750</v>
      </c>
      <c r="B204" s="63" t="s">
        <v>809</v>
      </c>
      <c r="C204" s="168">
        <v>5</v>
      </c>
      <c r="D204" s="169">
        <v>0</v>
      </c>
      <c r="E204" s="123" t="s">
        <v>258</v>
      </c>
      <c r="F204" s="18" t="s">
        <v>259</v>
      </c>
      <c r="G204" s="147">
        <f t="shared" si="4"/>
        <v>0</v>
      </c>
      <c r="H204" s="143">
        <f>H206</f>
        <v>0</v>
      </c>
      <c r="I204" s="507">
        <f>I206</f>
        <v>0</v>
      </c>
    </row>
    <row r="205" spans="1:9" s="19" customFormat="1" ht="10.5" customHeight="1" hidden="1">
      <c r="A205" s="131"/>
      <c r="B205" s="58"/>
      <c r="C205" s="168"/>
      <c r="D205" s="169"/>
      <c r="E205" s="122" t="s">
        <v>642</v>
      </c>
      <c r="F205" s="18"/>
      <c r="G205" s="147"/>
      <c r="H205" s="142"/>
      <c r="I205" s="505"/>
    </row>
    <row r="206" spans="1:9" ht="24" hidden="1">
      <c r="A206" s="131">
        <v>2751</v>
      </c>
      <c r="B206" s="64" t="s">
        <v>809</v>
      </c>
      <c r="C206" s="432">
        <v>5</v>
      </c>
      <c r="D206" s="433">
        <v>1</v>
      </c>
      <c r="E206" s="122" t="s">
        <v>258</v>
      </c>
      <c r="F206" s="23" t="s">
        <v>259</v>
      </c>
      <c r="G206" s="147">
        <f t="shared" si="4"/>
        <v>0</v>
      </c>
      <c r="H206" s="143"/>
      <c r="I206" s="506"/>
    </row>
    <row r="207" spans="1:9" ht="24" hidden="1">
      <c r="A207" s="131">
        <v>2760</v>
      </c>
      <c r="B207" s="63" t="s">
        <v>809</v>
      </c>
      <c r="C207" s="168">
        <v>6</v>
      </c>
      <c r="D207" s="169">
        <v>0</v>
      </c>
      <c r="E207" s="123" t="s">
        <v>260</v>
      </c>
      <c r="F207" s="18" t="s">
        <v>261</v>
      </c>
      <c r="G207" s="147">
        <f t="shared" si="4"/>
        <v>0</v>
      </c>
      <c r="H207" s="143">
        <f>H209+H210</f>
        <v>0</v>
      </c>
      <c r="I207" s="507">
        <f>I209+I210</f>
        <v>0</v>
      </c>
    </row>
    <row r="208" spans="1:9" s="19" customFormat="1" ht="10.5" customHeight="1" hidden="1">
      <c r="A208" s="131"/>
      <c r="B208" s="58"/>
      <c r="C208" s="168"/>
      <c r="D208" s="169"/>
      <c r="E208" s="122" t="s">
        <v>642</v>
      </c>
      <c r="F208" s="18"/>
      <c r="G208" s="147"/>
      <c r="H208" s="142"/>
      <c r="I208" s="505"/>
    </row>
    <row r="209" spans="1:9" ht="24" hidden="1">
      <c r="A209" s="131">
        <v>2761</v>
      </c>
      <c r="B209" s="64" t="s">
        <v>809</v>
      </c>
      <c r="C209" s="432">
        <v>6</v>
      </c>
      <c r="D209" s="433">
        <v>1</v>
      </c>
      <c r="E209" s="122" t="s">
        <v>811</v>
      </c>
      <c r="F209" s="18"/>
      <c r="G209" s="147">
        <f aca="true" t="shared" si="5" ref="G209:G271">H209+I209</f>
        <v>0</v>
      </c>
      <c r="H209" s="143"/>
      <c r="I209" s="506"/>
    </row>
    <row r="210" spans="1:9" ht="24" hidden="1">
      <c r="A210" s="131">
        <v>2762</v>
      </c>
      <c r="B210" s="64" t="s">
        <v>809</v>
      </c>
      <c r="C210" s="432">
        <v>6</v>
      </c>
      <c r="D210" s="433">
        <v>2</v>
      </c>
      <c r="E210" s="122" t="s">
        <v>260</v>
      </c>
      <c r="F210" s="23" t="s">
        <v>262</v>
      </c>
      <c r="G210" s="147">
        <f t="shared" si="5"/>
        <v>0</v>
      </c>
      <c r="H210" s="143"/>
      <c r="I210" s="506"/>
    </row>
    <row r="211" spans="1:9" s="162" customFormat="1" ht="33.75" customHeight="1">
      <c r="A211" s="157">
        <v>2800</v>
      </c>
      <c r="B211" s="63" t="s">
        <v>812</v>
      </c>
      <c r="C211" s="168">
        <v>0</v>
      </c>
      <c r="D211" s="169">
        <v>0</v>
      </c>
      <c r="E211" s="166" t="s">
        <v>479</v>
      </c>
      <c r="F211" s="158" t="s">
        <v>263</v>
      </c>
      <c r="G211" s="160">
        <f>G213+G216+G225+G230+G235+G238</f>
        <v>55348.899999999994</v>
      </c>
      <c r="H211" s="160">
        <f>H213+H216+H225+H230+H235+H238</f>
        <v>55348.899999999994</v>
      </c>
      <c r="I211" s="508">
        <f>I213+I216+I225+I230+I235+I238</f>
        <v>0</v>
      </c>
    </row>
    <row r="212" spans="1:9" ht="11.25" customHeight="1">
      <c r="A212" s="129"/>
      <c r="B212" s="58"/>
      <c r="C212" s="430"/>
      <c r="D212" s="431"/>
      <c r="E212" s="122" t="s">
        <v>641</v>
      </c>
      <c r="F212" s="17"/>
      <c r="G212" s="147"/>
      <c r="H212" s="141"/>
      <c r="I212" s="504"/>
    </row>
    <row r="213" spans="1:9" ht="15">
      <c r="A213" s="131">
        <v>2810</v>
      </c>
      <c r="B213" s="64" t="s">
        <v>812</v>
      </c>
      <c r="C213" s="432">
        <v>1</v>
      </c>
      <c r="D213" s="433">
        <v>0</v>
      </c>
      <c r="E213" s="123" t="s">
        <v>264</v>
      </c>
      <c r="F213" s="18" t="s">
        <v>265</v>
      </c>
      <c r="G213" s="147">
        <f t="shared" si="5"/>
        <v>3000</v>
      </c>
      <c r="H213" s="143">
        <f>H215</f>
        <v>3000</v>
      </c>
      <c r="I213" s="507">
        <f>I215</f>
        <v>0</v>
      </c>
    </row>
    <row r="214" spans="1:9" s="19" customFormat="1" ht="10.5" customHeight="1">
      <c r="A214" s="131"/>
      <c r="B214" s="58"/>
      <c r="C214" s="168"/>
      <c r="D214" s="169"/>
      <c r="E214" s="122" t="s">
        <v>642</v>
      </c>
      <c r="F214" s="18"/>
      <c r="G214" s="147"/>
      <c r="H214" s="142"/>
      <c r="I214" s="505"/>
    </row>
    <row r="215" spans="1:9" ht="15">
      <c r="A215" s="131">
        <v>2811</v>
      </c>
      <c r="B215" s="64" t="s">
        <v>812</v>
      </c>
      <c r="C215" s="432">
        <v>1</v>
      </c>
      <c r="D215" s="433">
        <v>1</v>
      </c>
      <c r="E215" s="122" t="s">
        <v>264</v>
      </c>
      <c r="F215" s="23" t="s">
        <v>266</v>
      </c>
      <c r="G215" s="147">
        <f t="shared" si="5"/>
        <v>3000</v>
      </c>
      <c r="H215" s="143">
        <v>3000</v>
      </c>
      <c r="I215" s="506"/>
    </row>
    <row r="216" spans="1:9" ht="15">
      <c r="A216" s="131">
        <v>2820</v>
      </c>
      <c r="B216" s="63" t="s">
        <v>812</v>
      </c>
      <c r="C216" s="168">
        <v>2</v>
      </c>
      <c r="D216" s="169">
        <v>0</v>
      </c>
      <c r="E216" s="123" t="s">
        <v>267</v>
      </c>
      <c r="F216" s="18" t="s">
        <v>268</v>
      </c>
      <c r="G216" s="147">
        <f t="shared" si="5"/>
        <v>52348.899999999994</v>
      </c>
      <c r="H216" s="143">
        <f>H218+H219+H220+H221+H222+H223+H224</f>
        <v>52348.899999999994</v>
      </c>
      <c r="I216" s="507">
        <f>I218+I219+I220+I221+I222+I223+I224</f>
        <v>0</v>
      </c>
    </row>
    <row r="217" spans="1:9" s="19" customFormat="1" ht="10.5" customHeight="1">
      <c r="A217" s="131"/>
      <c r="B217" s="58"/>
      <c r="C217" s="168"/>
      <c r="D217" s="169"/>
      <c r="E217" s="122" t="s">
        <v>642</v>
      </c>
      <c r="F217" s="18"/>
      <c r="G217" s="147"/>
      <c r="H217" s="142"/>
      <c r="I217" s="505"/>
    </row>
    <row r="218" spans="1:9" ht="15">
      <c r="A218" s="131">
        <v>2821</v>
      </c>
      <c r="B218" s="64" t="s">
        <v>812</v>
      </c>
      <c r="C218" s="432">
        <v>2</v>
      </c>
      <c r="D218" s="433">
        <v>1</v>
      </c>
      <c r="E218" s="122" t="s">
        <v>813</v>
      </c>
      <c r="F218" s="18"/>
      <c r="G218" s="147">
        <f t="shared" si="5"/>
        <v>21271.1</v>
      </c>
      <c r="H218" s="143">
        <v>21271.1</v>
      </c>
      <c r="I218" s="506"/>
    </row>
    <row r="219" spans="1:9" ht="15">
      <c r="A219" s="131">
        <v>2822</v>
      </c>
      <c r="B219" s="64" t="s">
        <v>812</v>
      </c>
      <c r="C219" s="432">
        <v>2</v>
      </c>
      <c r="D219" s="433">
        <v>2</v>
      </c>
      <c r="E219" s="122" t="s">
        <v>814</v>
      </c>
      <c r="F219" s="18"/>
      <c r="G219" s="147">
        <f t="shared" si="5"/>
        <v>0</v>
      </c>
      <c r="H219" s="143"/>
      <c r="I219" s="506"/>
    </row>
    <row r="220" spans="1:9" ht="15">
      <c r="A220" s="131">
        <v>2823</v>
      </c>
      <c r="B220" s="64" t="s">
        <v>812</v>
      </c>
      <c r="C220" s="432">
        <v>2</v>
      </c>
      <c r="D220" s="433">
        <v>3</v>
      </c>
      <c r="E220" s="122" t="s">
        <v>852</v>
      </c>
      <c r="F220" s="23" t="s">
        <v>269</v>
      </c>
      <c r="G220" s="147">
        <f t="shared" si="5"/>
        <v>31077.8</v>
      </c>
      <c r="H220" s="143">
        <v>31077.8</v>
      </c>
      <c r="I220" s="506"/>
    </row>
    <row r="221" spans="1:9" ht="15" hidden="1">
      <c r="A221" s="131">
        <v>2824</v>
      </c>
      <c r="B221" s="64" t="s">
        <v>812</v>
      </c>
      <c r="C221" s="432">
        <v>2</v>
      </c>
      <c r="D221" s="433">
        <v>4</v>
      </c>
      <c r="E221" s="122" t="s">
        <v>815</v>
      </c>
      <c r="F221" s="23"/>
      <c r="G221" s="147">
        <f t="shared" si="5"/>
        <v>0</v>
      </c>
      <c r="H221" s="143"/>
      <c r="I221" s="506"/>
    </row>
    <row r="222" spans="1:9" ht="15" hidden="1">
      <c r="A222" s="131">
        <v>2825</v>
      </c>
      <c r="B222" s="64" t="s">
        <v>812</v>
      </c>
      <c r="C222" s="432">
        <v>2</v>
      </c>
      <c r="D222" s="433">
        <v>5</v>
      </c>
      <c r="E222" s="122" t="s">
        <v>816</v>
      </c>
      <c r="F222" s="23"/>
      <c r="G222" s="147">
        <f t="shared" si="5"/>
        <v>0</v>
      </c>
      <c r="H222" s="143"/>
      <c r="I222" s="506"/>
    </row>
    <row r="223" spans="1:9" ht="15" hidden="1">
      <c r="A223" s="131">
        <v>2826</v>
      </c>
      <c r="B223" s="64" t="s">
        <v>812</v>
      </c>
      <c r="C223" s="432">
        <v>2</v>
      </c>
      <c r="D223" s="433">
        <v>6</v>
      </c>
      <c r="E223" s="122" t="s">
        <v>817</v>
      </c>
      <c r="F223" s="23"/>
      <c r="G223" s="147">
        <f t="shared" si="5"/>
        <v>0</v>
      </c>
      <c r="H223" s="143"/>
      <c r="I223" s="506"/>
    </row>
    <row r="224" spans="1:9" ht="24" hidden="1">
      <c r="A224" s="131">
        <v>2827</v>
      </c>
      <c r="B224" s="64" t="s">
        <v>812</v>
      </c>
      <c r="C224" s="432">
        <v>2</v>
      </c>
      <c r="D224" s="433">
        <v>7</v>
      </c>
      <c r="E224" s="122" t="s">
        <v>818</v>
      </c>
      <c r="F224" s="23"/>
      <c r="G224" s="147">
        <f t="shared" si="5"/>
        <v>0</v>
      </c>
      <c r="H224" s="143"/>
      <c r="I224" s="506"/>
    </row>
    <row r="225" spans="1:9" ht="29.25" customHeight="1" hidden="1">
      <c r="A225" s="131">
        <v>2830</v>
      </c>
      <c r="B225" s="63" t="s">
        <v>812</v>
      </c>
      <c r="C225" s="168">
        <v>3</v>
      </c>
      <c r="D225" s="169">
        <v>0</v>
      </c>
      <c r="E225" s="123" t="s">
        <v>270</v>
      </c>
      <c r="F225" s="24" t="s">
        <v>271</v>
      </c>
      <c r="G225" s="147">
        <f t="shared" si="5"/>
        <v>0</v>
      </c>
      <c r="H225" s="143">
        <f>H227+H228+H229</f>
        <v>0</v>
      </c>
      <c r="I225" s="507">
        <f>I227+I228+I229</f>
        <v>0</v>
      </c>
    </row>
    <row r="226" spans="1:9" s="19" customFormat="1" ht="10.5" customHeight="1" hidden="1">
      <c r="A226" s="131"/>
      <c r="B226" s="58"/>
      <c r="C226" s="168"/>
      <c r="D226" s="169"/>
      <c r="E226" s="122" t="s">
        <v>642</v>
      </c>
      <c r="F226" s="18"/>
      <c r="G226" s="147"/>
      <c r="H226" s="142"/>
      <c r="I226" s="505"/>
    </row>
    <row r="227" spans="1:9" ht="15" hidden="1">
      <c r="A227" s="131">
        <v>2831</v>
      </c>
      <c r="B227" s="64" t="s">
        <v>812</v>
      </c>
      <c r="C227" s="432">
        <v>3</v>
      </c>
      <c r="D227" s="433">
        <v>1</v>
      </c>
      <c r="E227" s="122" t="s">
        <v>853</v>
      </c>
      <c r="F227" s="24"/>
      <c r="G227" s="147">
        <f t="shared" si="5"/>
        <v>0</v>
      </c>
      <c r="H227" s="143"/>
      <c r="I227" s="506"/>
    </row>
    <row r="228" spans="1:9" ht="15" hidden="1">
      <c r="A228" s="131">
        <v>2832</v>
      </c>
      <c r="B228" s="64" t="s">
        <v>812</v>
      </c>
      <c r="C228" s="432">
        <v>3</v>
      </c>
      <c r="D228" s="433">
        <v>2</v>
      </c>
      <c r="E228" s="122" t="s">
        <v>861</v>
      </c>
      <c r="F228" s="24"/>
      <c r="G228" s="147">
        <f t="shared" si="5"/>
        <v>0</v>
      </c>
      <c r="H228" s="143"/>
      <c r="I228" s="506"/>
    </row>
    <row r="229" spans="1:9" ht="15" hidden="1">
      <c r="A229" s="131">
        <v>2833</v>
      </c>
      <c r="B229" s="64" t="s">
        <v>812</v>
      </c>
      <c r="C229" s="432">
        <v>3</v>
      </c>
      <c r="D229" s="433">
        <v>3</v>
      </c>
      <c r="E229" s="122" t="s">
        <v>862</v>
      </c>
      <c r="F229" s="23" t="s">
        <v>272</v>
      </c>
      <c r="G229" s="147">
        <f t="shared" si="5"/>
        <v>0</v>
      </c>
      <c r="H229" s="143"/>
      <c r="I229" s="506"/>
    </row>
    <row r="230" spans="1:9" ht="14.25" customHeight="1" hidden="1">
      <c r="A230" s="131">
        <v>2840</v>
      </c>
      <c r="B230" s="63" t="s">
        <v>812</v>
      </c>
      <c r="C230" s="168">
        <v>4</v>
      </c>
      <c r="D230" s="169">
        <v>0</v>
      </c>
      <c r="E230" s="123" t="s">
        <v>863</v>
      </c>
      <c r="F230" s="24" t="s">
        <v>273</v>
      </c>
      <c r="G230" s="147">
        <f t="shared" si="5"/>
        <v>0</v>
      </c>
      <c r="H230" s="143">
        <f>H232+H233+H234</f>
        <v>0</v>
      </c>
      <c r="I230" s="507">
        <f>I232+I233+I234</f>
        <v>0</v>
      </c>
    </row>
    <row r="231" spans="1:9" s="19" customFormat="1" ht="10.5" customHeight="1" hidden="1">
      <c r="A231" s="131"/>
      <c r="B231" s="58"/>
      <c r="C231" s="168"/>
      <c r="D231" s="169"/>
      <c r="E231" s="122" t="s">
        <v>642</v>
      </c>
      <c r="F231" s="18"/>
      <c r="G231" s="147"/>
      <c r="H231" s="142"/>
      <c r="I231" s="505"/>
    </row>
    <row r="232" spans="1:9" ht="14.25" customHeight="1" hidden="1">
      <c r="A232" s="131">
        <v>2841</v>
      </c>
      <c r="B232" s="64" t="s">
        <v>812</v>
      </c>
      <c r="C232" s="432">
        <v>4</v>
      </c>
      <c r="D232" s="433">
        <v>1</v>
      </c>
      <c r="E232" s="122" t="s">
        <v>864</v>
      </c>
      <c r="F232" s="24"/>
      <c r="G232" s="147">
        <f t="shared" si="5"/>
        <v>0</v>
      </c>
      <c r="H232" s="143"/>
      <c r="I232" s="506"/>
    </row>
    <row r="233" spans="1:9" ht="29.25" customHeight="1" hidden="1">
      <c r="A233" s="131">
        <v>2842</v>
      </c>
      <c r="B233" s="64" t="s">
        <v>812</v>
      </c>
      <c r="C233" s="432">
        <v>4</v>
      </c>
      <c r="D233" s="433">
        <v>2</v>
      </c>
      <c r="E233" s="122" t="s">
        <v>865</v>
      </c>
      <c r="F233" s="24"/>
      <c r="G233" s="147">
        <f t="shared" si="5"/>
        <v>0</v>
      </c>
      <c r="H233" s="143"/>
      <c r="I233" s="506"/>
    </row>
    <row r="234" spans="1:9" ht="24" hidden="1">
      <c r="A234" s="131">
        <v>2843</v>
      </c>
      <c r="B234" s="64" t="s">
        <v>812</v>
      </c>
      <c r="C234" s="432">
        <v>4</v>
      </c>
      <c r="D234" s="433">
        <v>3</v>
      </c>
      <c r="E234" s="122" t="s">
        <v>863</v>
      </c>
      <c r="F234" s="23" t="s">
        <v>274</v>
      </c>
      <c r="G234" s="147">
        <f t="shared" si="5"/>
        <v>0</v>
      </c>
      <c r="H234" s="143"/>
      <c r="I234" s="506"/>
    </row>
    <row r="235" spans="1:9" ht="26.25" customHeight="1" hidden="1">
      <c r="A235" s="131">
        <v>2850</v>
      </c>
      <c r="B235" s="63" t="s">
        <v>812</v>
      </c>
      <c r="C235" s="168">
        <v>5</v>
      </c>
      <c r="D235" s="169">
        <v>0</v>
      </c>
      <c r="E235" s="125" t="s">
        <v>275</v>
      </c>
      <c r="F235" s="24" t="s">
        <v>276</v>
      </c>
      <c r="G235" s="147">
        <f t="shared" si="5"/>
        <v>0</v>
      </c>
      <c r="H235" s="143">
        <f>H237</f>
        <v>0</v>
      </c>
      <c r="I235" s="507">
        <f>I237</f>
        <v>0</v>
      </c>
    </row>
    <row r="236" spans="1:9" s="19" customFormat="1" ht="10.5" customHeight="1" hidden="1">
      <c r="A236" s="131"/>
      <c r="B236" s="58"/>
      <c r="C236" s="168"/>
      <c r="D236" s="169"/>
      <c r="E236" s="122" t="s">
        <v>642</v>
      </c>
      <c r="F236" s="18"/>
      <c r="G236" s="147"/>
      <c r="H236" s="142"/>
      <c r="I236" s="505"/>
    </row>
    <row r="237" spans="1:9" ht="24" customHeight="1" hidden="1">
      <c r="A237" s="131">
        <v>2851</v>
      </c>
      <c r="B237" s="63" t="s">
        <v>812</v>
      </c>
      <c r="C237" s="168">
        <v>5</v>
      </c>
      <c r="D237" s="169">
        <v>1</v>
      </c>
      <c r="E237" s="126" t="s">
        <v>275</v>
      </c>
      <c r="F237" s="23" t="s">
        <v>277</v>
      </c>
      <c r="G237" s="147">
        <f t="shared" si="5"/>
        <v>0</v>
      </c>
      <c r="H237" s="143"/>
      <c r="I237" s="506"/>
    </row>
    <row r="238" spans="1:9" ht="27" customHeight="1" hidden="1">
      <c r="A238" s="131">
        <v>2860</v>
      </c>
      <c r="B238" s="63" t="s">
        <v>812</v>
      </c>
      <c r="C238" s="168">
        <v>6</v>
      </c>
      <c r="D238" s="169">
        <v>0</v>
      </c>
      <c r="E238" s="125" t="s">
        <v>278</v>
      </c>
      <c r="F238" s="24" t="s">
        <v>410</v>
      </c>
      <c r="G238" s="147">
        <f t="shared" si="5"/>
        <v>0</v>
      </c>
      <c r="H238" s="143">
        <f>H240</f>
        <v>0</v>
      </c>
      <c r="I238" s="507">
        <f>I240</f>
        <v>0</v>
      </c>
    </row>
    <row r="239" spans="1:9" s="19" customFormat="1" ht="10.5" customHeight="1" hidden="1">
      <c r="A239" s="131"/>
      <c r="B239" s="58"/>
      <c r="C239" s="168"/>
      <c r="D239" s="169"/>
      <c r="E239" s="122" t="s">
        <v>642</v>
      </c>
      <c r="F239" s="18"/>
      <c r="G239" s="147"/>
      <c r="H239" s="142"/>
      <c r="I239" s="505"/>
    </row>
    <row r="240" spans="1:9" ht="12" customHeight="1" hidden="1">
      <c r="A240" s="131">
        <v>2861</v>
      </c>
      <c r="B240" s="64" t="s">
        <v>812</v>
      </c>
      <c r="C240" s="432">
        <v>6</v>
      </c>
      <c r="D240" s="433">
        <v>1</v>
      </c>
      <c r="E240" s="126" t="s">
        <v>278</v>
      </c>
      <c r="F240" s="23" t="s">
        <v>411</v>
      </c>
      <c r="G240" s="147">
        <f t="shared" si="5"/>
        <v>0</v>
      </c>
      <c r="H240" s="143"/>
      <c r="I240" s="506"/>
    </row>
    <row r="241" spans="1:12" s="162" customFormat="1" ht="44.25" customHeight="1">
      <c r="A241" s="157">
        <v>2900</v>
      </c>
      <c r="B241" s="63" t="s">
        <v>819</v>
      </c>
      <c r="C241" s="168">
        <v>0</v>
      </c>
      <c r="D241" s="169">
        <v>0</v>
      </c>
      <c r="E241" s="166" t="s">
        <v>480</v>
      </c>
      <c r="F241" s="158" t="s">
        <v>412</v>
      </c>
      <c r="G241" s="508">
        <f>G243+G247+G251+G255+G259+G263+G266+G269</f>
        <v>163461.9</v>
      </c>
      <c r="H241" s="508">
        <f>H243+H247+H251+H255+H259+H263+H266+H269</f>
        <v>163461.9</v>
      </c>
      <c r="I241" s="508">
        <f>I243+I247+I251+I255+I259+I263+I266+I269</f>
        <v>0</v>
      </c>
      <c r="K241" s="556"/>
      <c r="L241" s="556"/>
    </row>
    <row r="242" spans="1:9" ht="11.25" customHeight="1">
      <c r="A242" s="129"/>
      <c r="B242" s="58"/>
      <c r="C242" s="430"/>
      <c r="D242" s="431"/>
      <c r="E242" s="122" t="s">
        <v>641</v>
      </c>
      <c r="F242" s="17"/>
      <c r="G242" s="512"/>
      <c r="H242" s="509"/>
      <c r="I242" s="504"/>
    </row>
    <row r="243" spans="1:9" ht="24">
      <c r="A243" s="131">
        <v>2910</v>
      </c>
      <c r="B243" s="63" t="s">
        <v>819</v>
      </c>
      <c r="C243" s="168">
        <v>1</v>
      </c>
      <c r="D243" s="169">
        <v>0</v>
      </c>
      <c r="E243" s="123" t="s">
        <v>854</v>
      </c>
      <c r="F243" s="18" t="s">
        <v>413</v>
      </c>
      <c r="G243" s="512">
        <f t="shared" si="5"/>
        <v>111376.5</v>
      </c>
      <c r="H243" s="507">
        <f>H245+H246</f>
        <v>111376.5</v>
      </c>
      <c r="I243" s="507">
        <f>I245+I246</f>
        <v>0</v>
      </c>
    </row>
    <row r="244" spans="1:9" s="19" customFormat="1" ht="10.5" customHeight="1">
      <c r="A244" s="131"/>
      <c r="B244" s="58"/>
      <c r="C244" s="168"/>
      <c r="D244" s="169"/>
      <c r="E244" s="122" t="s">
        <v>642</v>
      </c>
      <c r="F244" s="18"/>
      <c r="G244" s="512"/>
      <c r="H244" s="503"/>
      <c r="I244" s="505"/>
    </row>
    <row r="245" spans="1:9" ht="15">
      <c r="A245" s="131">
        <v>2911</v>
      </c>
      <c r="B245" s="64" t="s">
        <v>819</v>
      </c>
      <c r="C245" s="432">
        <v>1</v>
      </c>
      <c r="D245" s="433">
        <v>1</v>
      </c>
      <c r="E245" s="122" t="s">
        <v>414</v>
      </c>
      <c r="F245" s="23" t="s">
        <v>415</v>
      </c>
      <c r="G245" s="512">
        <f t="shared" si="5"/>
        <v>49830.5</v>
      </c>
      <c r="H245" s="507">
        <v>49830.5</v>
      </c>
      <c r="I245" s="506">
        <v>0</v>
      </c>
    </row>
    <row r="246" spans="1:9" ht="15">
      <c r="A246" s="131">
        <v>2912</v>
      </c>
      <c r="B246" s="64" t="s">
        <v>819</v>
      </c>
      <c r="C246" s="432">
        <v>1</v>
      </c>
      <c r="D246" s="433">
        <v>2</v>
      </c>
      <c r="E246" s="122" t="s">
        <v>820</v>
      </c>
      <c r="F246" s="23" t="s">
        <v>416</v>
      </c>
      <c r="G246" s="147">
        <f t="shared" si="5"/>
        <v>61546</v>
      </c>
      <c r="H246" s="143">
        <v>61546</v>
      </c>
      <c r="I246" s="506"/>
    </row>
    <row r="247" spans="1:9" ht="15" hidden="1">
      <c r="A247" s="131">
        <v>2920</v>
      </c>
      <c r="B247" s="63" t="s">
        <v>819</v>
      </c>
      <c r="C247" s="168">
        <v>2</v>
      </c>
      <c r="D247" s="169">
        <v>0</v>
      </c>
      <c r="E247" s="123" t="s">
        <v>821</v>
      </c>
      <c r="F247" s="18" t="s">
        <v>417</v>
      </c>
      <c r="G247" s="147">
        <f t="shared" si="5"/>
        <v>0</v>
      </c>
      <c r="H247" s="143">
        <f>H249+H250</f>
        <v>0</v>
      </c>
      <c r="I247" s="507">
        <f>I249+I250</f>
        <v>0</v>
      </c>
    </row>
    <row r="248" spans="1:9" s="19" customFormat="1" ht="10.5" customHeight="1" hidden="1">
      <c r="A248" s="131"/>
      <c r="B248" s="58"/>
      <c r="C248" s="168"/>
      <c r="D248" s="169"/>
      <c r="E248" s="122" t="s">
        <v>642</v>
      </c>
      <c r="F248" s="18"/>
      <c r="G248" s="147"/>
      <c r="H248" s="142"/>
      <c r="I248" s="505"/>
    </row>
    <row r="249" spans="1:9" ht="15" hidden="1">
      <c r="A249" s="131">
        <v>2921</v>
      </c>
      <c r="B249" s="64" t="s">
        <v>819</v>
      </c>
      <c r="C249" s="432">
        <v>2</v>
      </c>
      <c r="D249" s="433">
        <v>1</v>
      </c>
      <c r="E249" s="122" t="s">
        <v>822</v>
      </c>
      <c r="F249" s="23" t="s">
        <v>418</v>
      </c>
      <c r="G249" s="147">
        <f t="shared" si="5"/>
        <v>0</v>
      </c>
      <c r="H249" s="143">
        <v>0</v>
      </c>
      <c r="I249" s="506"/>
    </row>
    <row r="250" spans="1:9" ht="15" hidden="1">
      <c r="A250" s="131">
        <v>2922</v>
      </c>
      <c r="B250" s="64" t="s">
        <v>819</v>
      </c>
      <c r="C250" s="432">
        <v>2</v>
      </c>
      <c r="D250" s="433">
        <v>2</v>
      </c>
      <c r="E250" s="122" t="s">
        <v>823</v>
      </c>
      <c r="F250" s="23" t="s">
        <v>419</v>
      </c>
      <c r="G250" s="147">
        <f t="shared" si="5"/>
        <v>0</v>
      </c>
      <c r="H250" s="143"/>
      <c r="I250" s="506"/>
    </row>
    <row r="251" spans="1:9" ht="36" hidden="1">
      <c r="A251" s="131">
        <v>2930</v>
      </c>
      <c r="B251" s="63" t="s">
        <v>819</v>
      </c>
      <c r="C251" s="168">
        <v>3</v>
      </c>
      <c r="D251" s="169">
        <v>0</v>
      </c>
      <c r="E251" s="123" t="s">
        <v>824</v>
      </c>
      <c r="F251" s="18" t="s">
        <v>420</v>
      </c>
      <c r="G251" s="147">
        <f t="shared" si="5"/>
        <v>0</v>
      </c>
      <c r="H251" s="143">
        <f>H253+H254</f>
        <v>0</v>
      </c>
      <c r="I251" s="507">
        <f>I253+I254</f>
        <v>0</v>
      </c>
    </row>
    <row r="252" spans="1:9" s="19" customFormat="1" ht="10.5" customHeight="1" hidden="1">
      <c r="A252" s="131"/>
      <c r="B252" s="58"/>
      <c r="C252" s="168"/>
      <c r="D252" s="169"/>
      <c r="E252" s="122" t="s">
        <v>642</v>
      </c>
      <c r="F252" s="18"/>
      <c r="G252" s="147"/>
      <c r="H252" s="142"/>
      <c r="I252" s="505"/>
    </row>
    <row r="253" spans="1:9" ht="24" hidden="1">
      <c r="A253" s="131">
        <v>2931</v>
      </c>
      <c r="B253" s="64" t="s">
        <v>819</v>
      </c>
      <c r="C253" s="432">
        <v>3</v>
      </c>
      <c r="D253" s="433">
        <v>1</v>
      </c>
      <c r="E253" s="122" t="s">
        <v>825</v>
      </c>
      <c r="F253" s="23" t="s">
        <v>421</v>
      </c>
      <c r="G253" s="147">
        <f t="shared" si="5"/>
        <v>0</v>
      </c>
      <c r="H253" s="143"/>
      <c r="I253" s="506"/>
    </row>
    <row r="254" spans="1:9" ht="15" hidden="1">
      <c r="A254" s="131">
        <v>2932</v>
      </c>
      <c r="B254" s="64" t="s">
        <v>819</v>
      </c>
      <c r="C254" s="432">
        <v>3</v>
      </c>
      <c r="D254" s="433">
        <v>2</v>
      </c>
      <c r="E254" s="122" t="s">
        <v>826</v>
      </c>
      <c r="F254" s="23"/>
      <c r="G254" s="147">
        <f t="shared" si="5"/>
        <v>0</v>
      </c>
      <c r="H254" s="143"/>
      <c r="I254" s="506"/>
    </row>
    <row r="255" spans="1:9" ht="15" hidden="1">
      <c r="A255" s="131">
        <v>2940</v>
      </c>
      <c r="B255" s="63" t="s">
        <v>819</v>
      </c>
      <c r="C255" s="168">
        <v>4</v>
      </c>
      <c r="D255" s="169">
        <v>0</v>
      </c>
      <c r="E255" s="123" t="s">
        <v>422</v>
      </c>
      <c r="F255" s="18" t="s">
        <v>423</v>
      </c>
      <c r="G255" s="512">
        <f t="shared" si="5"/>
        <v>0</v>
      </c>
      <c r="H255" s="507">
        <f>H257+H258</f>
        <v>0</v>
      </c>
      <c r="I255" s="507">
        <f>I257+I258</f>
        <v>0</v>
      </c>
    </row>
    <row r="256" spans="1:9" s="19" customFormat="1" ht="10.5" customHeight="1" hidden="1">
      <c r="A256" s="131"/>
      <c r="B256" s="58"/>
      <c r="C256" s="168"/>
      <c r="D256" s="169"/>
      <c r="E256" s="122" t="s">
        <v>642</v>
      </c>
      <c r="F256" s="18"/>
      <c r="G256" s="512"/>
      <c r="H256" s="503"/>
      <c r="I256" s="505"/>
    </row>
    <row r="257" spans="1:9" ht="15" hidden="1">
      <c r="A257" s="131">
        <v>2941</v>
      </c>
      <c r="B257" s="64" t="s">
        <v>819</v>
      </c>
      <c r="C257" s="432">
        <v>4</v>
      </c>
      <c r="D257" s="433">
        <v>1</v>
      </c>
      <c r="E257" s="122" t="s">
        <v>827</v>
      </c>
      <c r="F257" s="23" t="s">
        <v>424</v>
      </c>
      <c r="G257" s="512">
        <f t="shared" si="5"/>
        <v>0</v>
      </c>
      <c r="H257" s="507">
        <v>0</v>
      </c>
      <c r="I257" s="506"/>
    </row>
    <row r="258" spans="1:9" ht="15" hidden="1">
      <c r="A258" s="131">
        <v>2942</v>
      </c>
      <c r="B258" s="64" t="s">
        <v>819</v>
      </c>
      <c r="C258" s="432">
        <v>4</v>
      </c>
      <c r="D258" s="433">
        <v>2</v>
      </c>
      <c r="E258" s="122" t="s">
        <v>830</v>
      </c>
      <c r="F258" s="23" t="s">
        <v>425</v>
      </c>
      <c r="G258" s="147">
        <f t="shared" si="5"/>
        <v>0</v>
      </c>
      <c r="H258" s="143"/>
      <c r="I258" s="506"/>
    </row>
    <row r="259" spans="1:9" ht="24">
      <c r="A259" s="131">
        <v>2950</v>
      </c>
      <c r="B259" s="63" t="s">
        <v>819</v>
      </c>
      <c r="C259" s="168">
        <v>5</v>
      </c>
      <c r="D259" s="169">
        <v>0</v>
      </c>
      <c r="E259" s="123" t="s">
        <v>426</v>
      </c>
      <c r="F259" s="18" t="s">
        <v>427</v>
      </c>
      <c r="G259" s="147">
        <f t="shared" si="5"/>
        <v>52085.4</v>
      </c>
      <c r="H259" s="143">
        <f>H261+H262</f>
        <v>52085.4</v>
      </c>
      <c r="I259" s="507">
        <f>I261+I262</f>
        <v>0</v>
      </c>
    </row>
    <row r="260" spans="1:9" s="19" customFormat="1" ht="10.5" customHeight="1">
      <c r="A260" s="131"/>
      <c r="B260" s="58"/>
      <c r="C260" s="168"/>
      <c r="D260" s="169"/>
      <c r="E260" s="122" t="s">
        <v>642</v>
      </c>
      <c r="F260" s="18"/>
      <c r="G260" s="147"/>
      <c r="H260" s="142"/>
      <c r="I260" s="505"/>
    </row>
    <row r="261" spans="1:9" ht="15">
      <c r="A261" s="131">
        <v>2951</v>
      </c>
      <c r="B261" s="64" t="s">
        <v>819</v>
      </c>
      <c r="C261" s="432">
        <v>5</v>
      </c>
      <c r="D261" s="433">
        <v>1</v>
      </c>
      <c r="E261" s="122" t="s">
        <v>831</v>
      </c>
      <c r="F261" s="18"/>
      <c r="G261" s="147">
        <f t="shared" si="5"/>
        <v>52085.4</v>
      </c>
      <c r="H261" s="143">
        <v>52085.4</v>
      </c>
      <c r="I261" s="506"/>
    </row>
    <row r="262" spans="1:9" ht="15" hidden="1">
      <c r="A262" s="131">
        <v>2952</v>
      </c>
      <c r="B262" s="64" t="s">
        <v>819</v>
      </c>
      <c r="C262" s="432">
        <v>5</v>
      </c>
      <c r="D262" s="433">
        <v>2</v>
      </c>
      <c r="E262" s="122" t="s">
        <v>832</v>
      </c>
      <c r="F262" s="23" t="s">
        <v>428</v>
      </c>
      <c r="G262" s="147">
        <f t="shared" si="5"/>
        <v>0</v>
      </c>
      <c r="H262" s="143"/>
      <c r="I262" s="506"/>
    </row>
    <row r="263" spans="1:9" ht="24" hidden="1">
      <c r="A263" s="131">
        <v>2960</v>
      </c>
      <c r="B263" s="63" t="s">
        <v>819</v>
      </c>
      <c r="C263" s="168">
        <v>6</v>
      </c>
      <c r="D263" s="169">
        <v>0</v>
      </c>
      <c r="E263" s="123" t="s">
        <v>429</v>
      </c>
      <c r="F263" s="18" t="s">
        <v>430</v>
      </c>
      <c r="G263" s="147">
        <f t="shared" si="5"/>
        <v>0</v>
      </c>
      <c r="H263" s="143">
        <f>H265</f>
        <v>0</v>
      </c>
      <c r="I263" s="507">
        <f>I265</f>
        <v>0</v>
      </c>
    </row>
    <row r="264" spans="1:9" s="19" customFormat="1" ht="10.5" customHeight="1" hidden="1">
      <c r="A264" s="131"/>
      <c r="B264" s="58"/>
      <c r="C264" s="168"/>
      <c r="D264" s="169"/>
      <c r="E264" s="122" t="s">
        <v>642</v>
      </c>
      <c r="F264" s="18"/>
      <c r="G264" s="147"/>
      <c r="H264" s="142"/>
      <c r="I264" s="505"/>
    </row>
    <row r="265" spans="1:9" ht="24" hidden="1">
      <c r="A265" s="131">
        <v>2961</v>
      </c>
      <c r="B265" s="64" t="s">
        <v>819</v>
      </c>
      <c r="C265" s="432">
        <v>6</v>
      </c>
      <c r="D265" s="433">
        <v>1</v>
      </c>
      <c r="E265" s="122" t="s">
        <v>429</v>
      </c>
      <c r="F265" s="23" t="s">
        <v>431</v>
      </c>
      <c r="G265" s="147">
        <f t="shared" si="5"/>
        <v>0</v>
      </c>
      <c r="H265" s="143"/>
      <c r="I265" s="506"/>
    </row>
    <row r="266" spans="1:9" ht="24" hidden="1">
      <c r="A266" s="131">
        <v>2970</v>
      </c>
      <c r="B266" s="63" t="s">
        <v>819</v>
      </c>
      <c r="C266" s="168">
        <v>7</v>
      </c>
      <c r="D266" s="169">
        <v>0</v>
      </c>
      <c r="E266" s="123" t="s">
        <v>432</v>
      </c>
      <c r="F266" s="18" t="s">
        <v>433</v>
      </c>
      <c r="G266" s="147">
        <f t="shared" si="5"/>
        <v>0</v>
      </c>
      <c r="H266" s="143">
        <f>H268</f>
        <v>0</v>
      </c>
      <c r="I266" s="507">
        <f>I268</f>
        <v>0</v>
      </c>
    </row>
    <row r="267" spans="1:9" s="19" customFormat="1" ht="10.5" customHeight="1" hidden="1">
      <c r="A267" s="131"/>
      <c r="B267" s="58"/>
      <c r="C267" s="168"/>
      <c r="D267" s="169"/>
      <c r="E267" s="122" t="s">
        <v>642</v>
      </c>
      <c r="F267" s="18"/>
      <c r="G267" s="147"/>
      <c r="H267" s="142"/>
      <c r="I267" s="505"/>
    </row>
    <row r="268" spans="1:9" ht="24" hidden="1">
      <c r="A268" s="131">
        <v>2971</v>
      </c>
      <c r="B268" s="64" t="s">
        <v>819</v>
      </c>
      <c r="C268" s="432">
        <v>7</v>
      </c>
      <c r="D268" s="433">
        <v>1</v>
      </c>
      <c r="E268" s="122" t="s">
        <v>432</v>
      </c>
      <c r="F268" s="23" t="s">
        <v>433</v>
      </c>
      <c r="G268" s="147">
        <f t="shared" si="5"/>
        <v>0</v>
      </c>
      <c r="H268" s="143"/>
      <c r="I268" s="506"/>
    </row>
    <row r="269" spans="1:9" ht="15" hidden="1">
      <c r="A269" s="131">
        <v>2980</v>
      </c>
      <c r="B269" s="63" t="s">
        <v>819</v>
      </c>
      <c r="C269" s="168">
        <v>8</v>
      </c>
      <c r="D269" s="169">
        <v>0</v>
      </c>
      <c r="E269" s="123" t="s">
        <v>434</v>
      </c>
      <c r="F269" s="18" t="s">
        <v>435</v>
      </c>
      <c r="G269" s="147">
        <f t="shared" si="5"/>
        <v>0</v>
      </c>
      <c r="H269" s="143">
        <f>H271</f>
        <v>0</v>
      </c>
      <c r="I269" s="507">
        <f>I271</f>
        <v>0</v>
      </c>
    </row>
    <row r="270" spans="1:9" s="19" customFormat="1" ht="10.5" customHeight="1" hidden="1">
      <c r="A270" s="131"/>
      <c r="B270" s="58"/>
      <c r="C270" s="168"/>
      <c r="D270" s="169"/>
      <c r="E270" s="122" t="s">
        <v>642</v>
      </c>
      <c r="F270" s="18"/>
      <c r="G270" s="147"/>
      <c r="H270" s="142"/>
      <c r="I270" s="505"/>
    </row>
    <row r="271" spans="1:9" ht="15" hidden="1">
      <c r="A271" s="131">
        <v>2981</v>
      </c>
      <c r="B271" s="64" t="s">
        <v>819</v>
      </c>
      <c r="C271" s="432">
        <v>8</v>
      </c>
      <c r="D271" s="433">
        <v>1</v>
      </c>
      <c r="E271" s="122" t="s">
        <v>434</v>
      </c>
      <c r="F271" s="23" t="s">
        <v>436</v>
      </c>
      <c r="G271" s="147">
        <f t="shared" si="5"/>
        <v>0</v>
      </c>
      <c r="H271" s="143"/>
      <c r="I271" s="506"/>
    </row>
    <row r="272" spans="1:9" s="162" customFormat="1" ht="42" customHeight="1">
      <c r="A272" s="157">
        <v>3000</v>
      </c>
      <c r="B272" s="63" t="s">
        <v>834</v>
      </c>
      <c r="C272" s="168">
        <v>0</v>
      </c>
      <c r="D272" s="169">
        <v>0</v>
      </c>
      <c r="E272" s="166" t="s">
        <v>481</v>
      </c>
      <c r="F272" s="158" t="s">
        <v>437</v>
      </c>
      <c r="G272" s="508">
        <f>G274+G278+G281+G284+G287+G290+G293+G296+G300</f>
        <v>600</v>
      </c>
      <c r="H272" s="508">
        <f>H274+H278+H281+H284+H287+H290+H293+H296+H300</f>
        <v>600</v>
      </c>
      <c r="I272" s="508">
        <f>I274+I278+I281+I284+I287+I290+I293+I296+I300</f>
        <v>0</v>
      </c>
    </row>
    <row r="273" spans="1:9" ht="11.25" customHeight="1" hidden="1">
      <c r="A273" s="129"/>
      <c r="B273" s="58"/>
      <c r="C273" s="430"/>
      <c r="D273" s="431"/>
      <c r="E273" s="122" t="s">
        <v>641</v>
      </c>
      <c r="F273" s="17"/>
      <c r="G273" s="147"/>
      <c r="H273" s="141"/>
      <c r="I273" s="504"/>
    </row>
    <row r="274" spans="1:9" ht="24" hidden="1">
      <c r="A274" s="131">
        <v>3010</v>
      </c>
      <c r="B274" s="63" t="s">
        <v>834</v>
      </c>
      <c r="C274" s="168">
        <v>1</v>
      </c>
      <c r="D274" s="169">
        <v>0</v>
      </c>
      <c r="E274" s="123" t="s">
        <v>833</v>
      </c>
      <c r="F274" s="18" t="s">
        <v>438</v>
      </c>
      <c r="G274" s="147">
        <f aca="true" t="shared" si="6" ref="G274:G303">H274+I274</f>
        <v>0</v>
      </c>
      <c r="H274" s="143">
        <f>H276+H277</f>
        <v>0</v>
      </c>
      <c r="I274" s="507">
        <f>I276+I277</f>
        <v>0</v>
      </c>
    </row>
    <row r="275" spans="1:9" s="19" customFormat="1" ht="10.5" customHeight="1" hidden="1">
      <c r="A275" s="131"/>
      <c r="B275" s="58"/>
      <c r="C275" s="168"/>
      <c r="D275" s="169"/>
      <c r="E275" s="122" t="s">
        <v>642</v>
      </c>
      <c r="F275" s="18"/>
      <c r="G275" s="147"/>
      <c r="H275" s="142"/>
      <c r="I275" s="505"/>
    </row>
    <row r="276" spans="1:9" ht="15" hidden="1">
      <c r="A276" s="131">
        <v>3011</v>
      </c>
      <c r="B276" s="64" t="s">
        <v>834</v>
      </c>
      <c r="C276" s="432">
        <v>1</v>
      </c>
      <c r="D276" s="433">
        <v>1</v>
      </c>
      <c r="E276" s="122" t="s">
        <v>439</v>
      </c>
      <c r="F276" s="23" t="s">
        <v>440</v>
      </c>
      <c r="G276" s="147">
        <f t="shared" si="6"/>
        <v>0</v>
      </c>
      <c r="H276" s="143"/>
      <c r="I276" s="506"/>
    </row>
    <row r="277" spans="1:9" ht="15" hidden="1">
      <c r="A277" s="131">
        <v>3012</v>
      </c>
      <c r="B277" s="64" t="s">
        <v>834</v>
      </c>
      <c r="C277" s="432">
        <v>1</v>
      </c>
      <c r="D277" s="433">
        <v>2</v>
      </c>
      <c r="E277" s="122" t="s">
        <v>441</v>
      </c>
      <c r="F277" s="23" t="s">
        <v>442</v>
      </c>
      <c r="G277" s="147">
        <f t="shared" si="6"/>
        <v>0</v>
      </c>
      <c r="H277" s="143"/>
      <c r="I277" s="506"/>
    </row>
    <row r="278" spans="1:9" ht="15" hidden="1">
      <c r="A278" s="131">
        <v>3020</v>
      </c>
      <c r="B278" s="63" t="s">
        <v>834</v>
      </c>
      <c r="C278" s="168">
        <v>2</v>
      </c>
      <c r="D278" s="169">
        <v>0</v>
      </c>
      <c r="E278" s="123" t="s">
        <v>443</v>
      </c>
      <c r="F278" s="18" t="s">
        <v>444</v>
      </c>
      <c r="G278" s="147">
        <f t="shared" si="6"/>
        <v>0</v>
      </c>
      <c r="H278" s="143">
        <f>H280</f>
        <v>0</v>
      </c>
      <c r="I278" s="507">
        <f>I280</f>
        <v>0</v>
      </c>
    </row>
    <row r="279" spans="1:9" s="19" customFormat="1" ht="10.5" customHeight="1" hidden="1">
      <c r="A279" s="131"/>
      <c r="B279" s="58"/>
      <c r="C279" s="168"/>
      <c r="D279" s="169"/>
      <c r="E279" s="122" t="s">
        <v>642</v>
      </c>
      <c r="F279" s="18"/>
      <c r="G279" s="147"/>
      <c r="H279" s="142"/>
      <c r="I279" s="505"/>
    </row>
    <row r="280" spans="1:9" ht="15" hidden="1">
      <c r="A280" s="131">
        <v>3021</v>
      </c>
      <c r="B280" s="64" t="s">
        <v>834</v>
      </c>
      <c r="C280" s="432">
        <v>2</v>
      </c>
      <c r="D280" s="433">
        <v>1</v>
      </c>
      <c r="E280" s="122" t="s">
        <v>443</v>
      </c>
      <c r="F280" s="23" t="s">
        <v>445</v>
      </c>
      <c r="G280" s="147">
        <f t="shared" si="6"/>
        <v>0</v>
      </c>
      <c r="H280" s="143"/>
      <c r="I280" s="506"/>
    </row>
    <row r="281" spans="1:9" ht="15" hidden="1">
      <c r="A281" s="131">
        <v>3030</v>
      </c>
      <c r="B281" s="63" t="s">
        <v>834</v>
      </c>
      <c r="C281" s="168">
        <v>3</v>
      </c>
      <c r="D281" s="169">
        <v>0</v>
      </c>
      <c r="E281" s="123" t="s">
        <v>446</v>
      </c>
      <c r="F281" s="18" t="s">
        <v>447</v>
      </c>
      <c r="G281" s="147">
        <f t="shared" si="6"/>
        <v>0</v>
      </c>
      <c r="H281" s="143">
        <f>H283</f>
        <v>0</v>
      </c>
      <c r="I281" s="507">
        <f>I283</f>
        <v>0</v>
      </c>
    </row>
    <row r="282" spans="1:9" s="19" customFormat="1" ht="15" hidden="1">
      <c r="A282" s="131"/>
      <c r="B282" s="58"/>
      <c r="C282" s="168"/>
      <c r="D282" s="169"/>
      <c r="E282" s="122" t="s">
        <v>642</v>
      </c>
      <c r="F282" s="18"/>
      <c r="G282" s="147"/>
      <c r="H282" s="142"/>
      <c r="I282" s="505"/>
    </row>
    <row r="283" spans="1:9" s="19" customFormat="1" ht="15" hidden="1">
      <c r="A283" s="131">
        <v>3031</v>
      </c>
      <c r="B283" s="64" t="s">
        <v>834</v>
      </c>
      <c r="C283" s="432">
        <v>3</v>
      </c>
      <c r="D283" s="433" t="s">
        <v>705</v>
      </c>
      <c r="E283" s="122" t="s">
        <v>446</v>
      </c>
      <c r="F283" s="18"/>
      <c r="G283" s="147">
        <f t="shared" si="6"/>
        <v>0</v>
      </c>
      <c r="H283" s="142"/>
      <c r="I283" s="505"/>
    </row>
    <row r="284" spans="1:9" ht="15" hidden="1">
      <c r="A284" s="131">
        <v>3040</v>
      </c>
      <c r="B284" s="63" t="s">
        <v>834</v>
      </c>
      <c r="C284" s="168">
        <v>4</v>
      </c>
      <c r="D284" s="169">
        <v>0</v>
      </c>
      <c r="E284" s="123" t="s">
        <v>448</v>
      </c>
      <c r="F284" s="18" t="s">
        <v>449</v>
      </c>
      <c r="G284" s="147">
        <f t="shared" si="6"/>
        <v>0</v>
      </c>
      <c r="H284" s="143">
        <f>H286</f>
        <v>0</v>
      </c>
      <c r="I284" s="507">
        <f>I286</f>
        <v>0</v>
      </c>
    </row>
    <row r="285" spans="1:9" s="19" customFormat="1" ht="10.5" customHeight="1" hidden="1">
      <c r="A285" s="131"/>
      <c r="B285" s="58"/>
      <c r="C285" s="168"/>
      <c r="D285" s="169"/>
      <c r="E285" s="122" t="s">
        <v>642</v>
      </c>
      <c r="F285" s="18"/>
      <c r="G285" s="147"/>
      <c r="H285" s="142"/>
      <c r="I285" s="505"/>
    </row>
    <row r="286" spans="1:9" ht="15" hidden="1">
      <c r="A286" s="131">
        <v>3041</v>
      </c>
      <c r="B286" s="64" t="s">
        <v>834</v>
      </c>
      <c r="C286" s="432">
        <v>4</v>
      </c>
      <c r="D286" s="433">
        <v>1</v>
      </c>
      <c r="E286" s="122" t="s">
        <v>448</v>
      </c>
      <c r="F286" s="23" t="s">
        <v>450</v>
      </c>
      <c r="G286" s="147">
        <f t="shared" si="6"/>
        <v>0</v>
      </c>
      <c r="H286" s="143"/>
      <c r="I286" s="506"/>
    </row>
    <row r="287" spans="1:9" ht="15" hidden="1">
      <c r="A287" s="131">
        <v>3050</v>
      </c>
      <c r="B287" s="63" t="s">
        <v>834</v>
      </c>
      <c r="C287" s="168">
        <v>5</v>
      </c>
      <c r="D287" s="169">
        <v>0</v>
      </c>
      <c r="E287" s="123" t="s">
        <v>451</v>
      </c>
      <c r="F287" s="18" t="s">
        <v>452</v>
      </c>
      <c r="G287" s="147">
        <f t="shared" si="6"/>
        <v>0</v>
      </c>
      <c r="H287" s="143">
        <f>H289</f>
        <v>0</v>
      </c>
      <c r="I287" s="507">
        <f>I289</f>
        <v>0</v>
      </c>
    </row>
    <row r="288" spans="1:9" s="19" customFormat="1" ht="10.5" customHeight="1" hidden="1">
      <c r="A288" s="131"/>
      <c r="B288" s="58"/>
      <c r="C288" s="168"/>
      <c r="D288" s="169"/>
      <c r="E288" s="122" t="s">
        <v>642</v>
      </c>
      <c r="F288" s="18"/>
      <c r="G288" s="147"/>
      <c r="H288" s="142"/>
      <c r="I288" s="505"/>
    </row>
    <row r="289" spans="1:9" ht="15" hidden="1">
      <c r="A289" s="131">
        <v>3051</v>
      </c>
      <c r="B289" s="64" t="s">
        <v>834</v>
      </c>
      <c r="C289" s="432">
        <v>5</v>
      </c>
      <c r="D289" s="433">
        <v>1</v>
      </c>
      <c r="E289" s="122" t="s">
        <v>451</v>
      </c>
      <c r="F289" s="23" t="s">
        <v>452</v>
      </c>
      <c r="G289" s="147">
        <f t="shared" si="6"/>
        <v>0</v>
      </c>
      <c r="H289" s="143"/>
      <c r="I289" s="506"/>
    </row>
    <row r="290" spans="1:9" ht="15" hidden="1">
      <c r="A290" s="131">
        <v>3060</v>
      </c>
      <c r="B290" s="63" t="s">
        <v>834</v>
      </c>
      <c r="C290" s="168">
        <v>6</v>
      </c>
      <c r="D290" s="169">
        <v>0</v>
      </c>
      <c r="E290" s="123" t="s">
        <v>453</v>
      </c>
      <c r="F290" s="18" t="s">
        <v>454</v>
      </c>
      <c r="G290" s="147">
        <f t="shared" si="6"/>
        <v>0</v>
      </c>
      <c r="H290" s="143">
        <f>H292</f>
        <v>0</v>
      </c>
      <c r="I290" s="507">
        <f>I292</f>
        <v>0</v>
      </c>
    </row>
    <row r="291" spans="1:9" s="19" customFormat="1" ht="10.5" customHeight="1" hidden="1">
      <c r="A291" s="131"/>
      <c r="B291" s="58"/>
      <c r="C291" s="168"/>
      <c r="D291" s="169"/>
      <c r="E291" s="122" t="s">
        <v>642</v>
      </c>
      <c r="F291" s="18"/>
      <c r="G291" s="147"/>
      <c r="H291" s="142"/>
      <c r="I291" s="505"/>
    </row>
    <row r="292" spans="1:9" ht="15" hidden="1">
      <c r="A292" s="131">
        <v>3061</v>
      </c>
      <c r="B292" s="64" t="s">
        <v>834</v>
      </c>
      <c r="C292" s="432">
        <v>6</v>
      </c>
      <c r="D292" s="433">
        <v>1</v>
      </c>
      <c r="E292" s="122" t="s">
        <v>453</v>
      </c>
      <c r="F292" s="23" t="s">
        <v>454</v>
      </c>
      <c r="G292" s="147">
        <f t="shared" si="6"/>
        <v>0</v>
      </c>
      <c r="H292" s="143"/>
      <c r="I292" s="506"/>
    </row>
    <row r="293" spans="1:9" ht="28.5">
      <c r="A293" s="131">
        <v>3070</v>
      </c>
      <c r="B293" s="63" t="s">
        <v>834</v>
      </c>
      <c r="C293" s="168">
        <v>7</v>
      </c>
      <c r="D293" s="169">
        <v>0</v>
      </c>
      <c r="E293" s="123" t="s">
        <v>455</v>
      </c>
      <c r="F293" s="18" t="s">
        <v>456</v>
      </c>
      <c r="G293" s="512">
        <f t="shared" si="6"/>
        <v>600</v>
      </c>
      <c r="H293" s="507">
        <f>H295</f>
        <v>600</v>
      </c>
      <c r="I293" s="507">
        <f>I295</f>
        <v>0</v>
      </c>
    </row>
    <row r="294" spans="1:9" s="19" customFormat="1" ht="10.5" customHeight="1">
      <c r="A294" s="131"/>
      <c r="B294" s="58"/>
      <c r="C294" s="168"/>
      <c r="D294" s="169"/>
      <c r="E294" s="122" t="s">
        <v>642</v>
      </c>
      <c r="F294" s="18"/>
      <c r="G294" s="512"/>
      <c r="H294" s="503"/>
      <c r="I294" s="505"/>
    </row>
    <row r="295" spans="1:9" ht="24">
      <c r="A295" s="131">
        <v>3071</v>
      </c>
      <c r="B295" s="64" t="s">
        <v>834</v>
      </c>
      <c r="C295" s="432">
        <v>7</v>
      </c>
      <c r="D295" s="433">
        <v>1</v>
      </c>
      <c r="E295" s="122" t="s">
        <v>455</v>
      </c>
      <c r="F295" s="23" t="s">
        <v>458</v>
      </c>
      <c r="G295" s="512">
        <f t="shared" si="6"/>
        <v>600</v>
      </c>
      <c r="H295" s="507">
        <v>600</v>
      </c>
      <c r="I295" s="506"/>
    </row>
    <row r="296" spans="1:9" ht="36" hidden="1">
      <c r="A296" s="131">
        <v>3080</v>
      </c>
      <c r="B296" s="63" t="s">
        <v>834</v>
      </c>
      <c r="C296" s="168">
        <v>8</v>
      </c>
      <c r="D296" s="169">
        <v>0</v>
      </c>
      <c r="E296" s="123" t="s">
        <v>459</v>
      </c>
      <c r="F296" s="18" t="s">
        <v>460</v>
      </c>
      <c r="G296" s="147">
        <f t="shared" si="6"/>
        <v>0</v>
      </c>
      <c r="H296" s="143"/>
      <c r="I296" s="507">
        <f>I298</f>
        <v>0</v>
      </c>
    </row>
    <row r="297" spans="1:9" s="19" customFormat="1" ht="10.5" customHeight="1" hidden="1">
      <c r="A297" s="131"/>
      <c r="B297" s="58"/>
      <c r="C297" s="168"/>
      <c r="D297" s="169"/>
      <c r="E297" s="122" t="s">
        <v>642</v>
      </c>
      <c r="F297" s="18"/>
      <c r="G297" s="147"/>
      <c r="H297" s="142"/>
      <c r="I297" s="505"/>
    </row>
    <row r="298" spans="1:9" ht="36" hidden="1">
      <c r="A298" s="131">
        <v>3081</v>
      </c>
      <c r="B298" s="64" t="s">
        <v>834</v>
      </c>
      <c r="C298" s="432">
        <v>8</v>
      </c>
      <c r="D298" s="433">
        <v>1</v>
      </c>
      <c r="E298" s="122" t="s">
        <v>459</v>
      </c>
      <c r="F298" s="23" t="s">
        <v>461</v>
      </c>
      <c r="G298" s="147">
        <f t="shared" si="6"/>
        <v>0</v>
      </c>
      <c r="H298" s="143"/>
      <c r="I298" s="506"/>
    </row>
    <row r="299" spans="1:9" s="19" customFormat="1" ht="10.5" customHeight="1" hidden="1">
      <c r="A299" s="131"/>
      <c r="B299" s="58"/>
      <c r="C299" s="168"/>
      <c r="D299" s="169"/>
      <c r="E299" s="122" t="s">
        <v>642</v>
      </c>
      <c r="F299" s="18"/>
      <c r="G299" s="147"/>
      <c r="H299" s="142"/>
      <c r="I299" s="505"/>
    </row>
    <row r="300" spans="1:9" ht="28.5" hidden="1">
      <c r="A300" s="131">
        <v>3090</v>
      </c>
      <c r="B300" s="63" t="s">
        <v>834</v>
      </c>
      <c r="C300" s="168">
        <v>9</v>
      </c>
      <c r="D300" s="169">
        <v>0</v>
      </c>
      <c r="E300" s="123" t="s">
        <v>462</v>
      </c>
      <c r="F300" s="18" t="s">
        <v>463</v>
      </c>
      <c r="G300" s="147">
        <f t="shared" si="6"/>
        <v>0</v>
      </c>
      <c r="H300" s="143">
        <f>H302+H303</f>
        <v>0</v>
      </c>
      <c r="I300" s="507">
        <f>I302+I303</f>
        <v>0</v>
      </c>
    </row>
    <row r="301" spans="1:9" s="19" customFormat="1" ht="10.5" customHeight="1" hidden="1">
      <c r="A301" s="131"/>
      <c r="B301" s="58"/>
      <c r="C301" s="168"/>
      <c r="D301" s="169"/>
      <c r="E301" s="122" t="s">
        <v>642</v>
      </c>
      <c r="F301" s="18"/>
      <c r="G301" s="147"/>
      <c r="H301" s="142"/>
      <c r="I301" s="505"/>
    </row>
    <row r="302" spans="1:9" ht="17.25" customHeight="1" hidden="1">
      <c r="A302" s="134">
        <v>3091</v>
      </c>
      <c r="B302" s="64" t="s">
        <v>834</v>
      </c>
      <c r="C302" s="434">
        <v>9</v>
      </c>
      <c r="D302" s="435">
        <v>1</v>
      </c>
      <c r="E302" s="127" t="s">
        <v>462</v>
      </c>
      <c r="F302" s="28" t="s">
        <v>464</v>
      </c>
      <c r="G302" s="147">
        <f t="shared" si="6"/>
        <v>0</v>
      </c>
      <c r="H302" s="144"/>
      <c r="I302" s="510"/>
    </row>
    <row r="303" spans="1:9" ht="30" customHeight="1" hidden="1">
      <c r="A303" s="134">
        <v>3092</v>
      </c>
      <c r="B303" s="64" t="s">
        <v>834</v>
      </c>
      <c r="C303" s="434">
        <v>9</v>
      </c>
      <c r="D303" s="435">
        <v>2</v>
      </c>
      <c r="E303" s="127" t="s">
        <v>855</v>
      </c>
      <c r="F303" s="28"/>
      <c r="G303" s="147">
        <f t="shared" si="6"/>
        <v>0</v>
      </c>
      <c r="H303" s="144"/>
      <c r="I303" s="510"/>
    </row>
    <row r="304" spans="1:9" s="162" customFormat="1" ht="32.25" customHeight="1">
      <c r="A304" s="167">
        <v>3100</v>
      </c>
      <c r="B304" s="168" t="s">
        <v>835</v>
      </c>
      <c r="C304" s="168">
        <v>0</v>
      </c>
      <c r="D304" s="169">
        <v>0</v>
      </c>
      <c r="E304" s="170" t="s">
        <v>482</v>
      </c>
      <c r="F304" s="171"/>
      <c r="G304" s="508">
        <f>G306</f>
        <v>13756.6</v>
      </c>
      <c r="H304" s="508">
        <f>H306</f>
        <v>25768.5</v>
      </c>
      <c r="I304" s="508">
        <f>I306</f>
        <v>0</v>
      </c>
    </row>
    <row r="305" spans="1:9" ht="11.25" customHeight="1">
      <c r="A305" s="134"/>
      <c r="B305" s="58"/>
      <c r="C305" s="430"/>
      <c r="D305" s="431"/>
      <c r="E305" s="122" t="s">
        <v>641</v>
      </c>
      <c r="F305" s="17"/>
      <c r="G305" s="512"/>
      <c r="H305" s="509"/>
      <c r="I305" s="504"/>
    </row>
    <row r="306" spans="1:9" ht="24">
      <c r="A306" s="134">
        <v>3110</v>
      </c>
      <c r="B306" s="67" t="s">
        <v>835</v>
      </c>
      <c r="C306" s="67">
        <v>1</v>
      </c>
      <c r="D306" s="121">
        <v>0</v>
      </c>
      <c r="E306" s="125" t="s">
        <v>574</v>
      </c>
      <c r="F306" s="23"/>
      <c r="G306" s="512">
        <f>H306+I306-Sheet1!F137</f>
        <v>13756.6</v>
      </c>
      <c r="H306" s="507">
        <f>H308</f>
        <v>25768.5</v>
      </c>
      <c r="I306" s="507">
        <f>I308</f>
        <v>0</v>
      </c>
    </row>
    <row r="307" spans="1:9" s="19" customFormat="1" ht="10.5" customHeight="1">
      <c r="A307" s="134"/>
      <c r="B307" s="58"/>
      <c r="C307" s="168"/>
      <c r="D307" s="169"/>
      <c r="E307" s="122" t="s">
        <v>642</v>
      </c>
      <c r="F307" s="18"/>
      <c r="G307" s="512"/>
      <c r="H307" s="503"/>
      <c r="I307" s="505"/>
    </row>
    <row r="308" spans="1:9" ht="15.75" thickBot="1">
      <c r="A308" s="136">
        <v>3112</v>
      </c>
      <c r="B308" s="137" t="s">
        <v>835</v>
      </c>
      <c r="C308" s="137">
        <v>1</v>
      </c>
      <c r="D308" s="138">
        <v>2</v>
      </c>
      <c r="E308" s="128" t="s">
        <v>576</v>
      </c>
      <c r="F308" s="140"/>
      <c r="G308" s="532">
        <f>H308+I308-Sheet1!F137</f>
        <v>13756.6</v>
      </c>
      <c r="H308" s="532">
        <f>25770.5+498-500</f>
        <v>25768.5</v>
      </c>
      <c r="I308" s="511">
        <v>0</v>
      </c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F5:F6"/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PageLayoutView="0" workbookViewId="0" topLeftCell="A43">
      <selection activeCell="E169" sqref="E169"/>
    </sheetView>
  </sheetViews>
  <sheetFormatPr defaultColWidth="9.140625" defaultRowHeight="12.75"/>
  <cols>
    <col min="1" max="1" width="5.8515625" style="0" customWidth="1"/>
    <col min="2" max="2" width="46.851562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1" customFormat="1" ht="27" customHeight="1">
      <c r="A1" s="606" t="s">
        <v>753</v>
      </c>
      <c r="B1" s="606"/>
      <c r="C1" s="606"/>
      <c r="D1" s="606"/>
      <c r="E1" s="606"/>
      <c r="F1" s="606"/>
    </row>
    <row r="2" spans="1:6" ht="37.5" customHeight="1">
      <c r="A2" s="607" t="s">
        <v>755</v>
      </c>
      <c r="B2" s="607"/>
      <c r="C2" s="607"/>
      <c r="D2" s="607"/>
      <c r="E2" s="607"/>
      <c r="F2" s="607"/>
    </row>
    <row r="3" spans="1:3" ht="15.75">
      <c r="A3" s="180" t="s">
        <v>754</v>
      </c>
      <c r="B3" s="180"/>
      <c r="C3" s="180"/>
    </row>
    <row r="4" spans="5:6" ht="13.5" thickBot="1">
      <c r="E4" s="599" t="s">
        <v>751</v>
      </c>
      <c r="F4" s="599"/>
    </row>
    <row r="5" spans="1:6" ht="30" customHeight="1" thickBot="1">
      <c r="A5" s="608" t="s">
        <v>756</v>
      </c>
      <c r="B5" s="186" t="s">
        <v>578</v>
      </c>
      <c r="C5" s="187"/>
      <c r="D5" s="612" t="s">
        <v>757</v>
      </c>
      <c r="E5" s="610" t="s">
        <v>641</v>
      </c>
      <c r="F5" s="611"/>
    </row>
    <row r="6" spans="1:6" ht="26.25" thickBot="1">
      <c r="A6" s="609"/>
      <c r="B6" s="184" t="s">
        <v>579</v>
      </c>
      <c r="C6" s="185" t="s">
        <v>580</v>
      </c>
      <c r="D6" s="613"/>
      <c r="E6" s="96" t="s">
        <v>744</v>
      </c>
      <c r="F6" s="96" t="s">
        <v>745</v>
      </c>
    </row>
    <row r="7" spans="1:6" ht="13.5" thickBot="1">
      <c r="A7" s="33">
        <v>1</v>
      </c>
      <c r="B7" s="33">
        <v>2</v>
      </c>
      <c r="C7" s="33" t="s">
        <v>581</v>
      </c>
      <c r="D7" s="33">
        <v>4</v>
      </c>
      <c r="E7" s="33">
        <v>5</v>
      </c>
      <c r="F7" s="33">
        <v>6</v>
      </c>
    </row>
    <row r="8" spans="1:8" ht="30.75" thickBot="1">
      <c r="A8" s="201">
        <v>4000</v>
      </c>
      <c r="B8" s="224" t="s">
        <v>220</v>
      </c>
      <c r="C8" s="209"/>
      <c r="D8" s="521">
        <f>E8+F8-Sheet1!F137</f>
        <v>396189</v>
      </c>
      <c r="E8" s="521">
        <f>E10</f>
        <v>402200.9</v>
      </c>
      <c r="F8" s="522">
        <f>F10+F171+F206</f>
        <v>6000</v>
      </c>
      <c r="H8" s="568"/>
    </row>
    <row r="9" spans="1:6" ht="13.5" thickBot="1">
      <c r="A9" s="201"/>
      <c r="B9" s="225" t="s">
        <v>645</v>
      </c>
      <c r="C9" s="209"/>
      <c r="D9" s="470"/>
      <c r="E9" s="470"/>
      <c r="F9" s="479"/>
    </row>
    <row r="10" spans="1:6" ht="42" customHeight="1" thickBot="1">
      <c r="A10" s="201">
        <v>4050</v>
      </c>
      <c r="B10" s="413" t="s">
        <v>219</v>
      </c>
      <c r="C10" s="210" t="s">
        <v>984</v>
      </c>
      <c r="D10" s="471">
        <f>E10+F10</f>
        <v>402200.9</v>
      </c>
      <c r="E10" s="471">
        <f>E142+E12+E25+E68+E83+E93+E127</f>
        <v>402200.9</v>
      </c>
      <c r="F10" s="471">
        <f>F142</f>
        <v>0</v>
      </c>
    </row>
    <row r="11" spans="1:6" ht="13.5" thickBot="1">
      <c r="A11" s="201"/>
      <c r="B11" s="225" t="s">
        <v>645</v>
      </c>
      <c r="C11" s="209"/>
      <c r="D11" s="470"/>
      <c r="E11" s="470"/>
      <c r="F11" s="479"/>
    </row>
    <row r="12" spans="1:6" ht="30.75" customHeight="1" thickBot="1">
      <c r="A12" s="202">
        <v>4100</v>
      </c>
      <c r="B12" s="226" t="s">
        <v>483</v>
      </c>
      <c r="C12" s="211" t="s">
        <v>984</v>
      </c>
      <c r="D12" s="470">
        <f>E12</f>
        <v>96134.7</v>
      </c>
      <c r="E12" s="470">
        <f>E14+E19+E22</f>
        <v>96134.7</v>
      </c>
      <c r="F12" s="480" t="s">
        <v>993</v>
      </c>
    </row>
    <row r="13" spans="1:6" ht="13.5" thickBot="1">
      <c r="A13" s="201"/>
      <c r="B13" s="225" t="s">
        <v>645</v>
      </c>
      <c r="C13" s="209"/>
      <c r="D13" s="470"/>
      <c r="E13" s="470"/>
      <c r="F13" s="480"/>
    </row>
    <row r="14" spans="1:6" ht="24.75" thickBot="1">
      <c r="A14" s="199">
        <v>4110</v>
      </c>
      <c r="B14" s="227" t="s">
        <v>484</v>
      </c>
      <c r="C14" s="197" t="s">
        <v>984</v>
      </c>
      <c r="D14" s="527">
        <f aca="true" t="shared" si="0" ref="D14:D76">E14</f>
        <v>96134.7</v>
      </c>
      <c r="E14" s="527">
        <f>E16+E17+E18</f>
        <v>96134.7</v>
      </c>
      <c r="F14" s="480" t="s">
        <v>993</v>
      </c>
    </row>
    <row r="15" spans="1:6" ht="13.5" thickBot="1">
      <c r="A15" s="199"/>
      <c r="B15" s="225" t="s">
        <v>642</v>
      </c>
      <c r="C15" s="197"/>
      <c r="D15" s="527"/>
      <c r="E15" s="527"/>
      <c r="F15" s="480"/>
    </row>
    <row r="16" spans="1:8" ht="24">
      <c r="A16" s="203">
        <v>4111</v>
      </c>
      <c r="B16" s="228" t="s">
        <v>582</v>
      </c>
      <c r="C16" s="212" t="s">
        <v>837</v>
      </c>
      <c r="D16" s="531">
        <f t="shared" si="0"/>
        <v>95634.7</v>
      </c>
      <c r="E16" s="531">
        <v>95634.7</v>
      </c>
      <c r="F16" s="481" t="s">
        <v>993</v>
      </c>
      <c r="H16" s="568"/>
    </row>
    <row r="17" spans="1:6" ht="24.75" thickBot="1">
      <c r="A17" s="203">
        <v>4112</v>
      </c>
      <c r="B17" s="228" t="s">
        <v>583</v>
      </c>
      <c r="C17" s="213" t="s">
        <v>838</v>
      </c>
      <c r="D17" s="531">
        <f t="shared" si="0"/>
        <v>500</v>
      </c>
      <c r="E17" s="531">
        <v>500</v>
      </c>
      <c r="F17" s="481" t="s">
        <v>993</v>
      </c>
    </row>
    <row r="18" spans="1:6" ht="12.75" hidden="1">
      <c r="A18" s="203">
        <v>4114</v>
      </c>
      <c r="B18" s="228" t="s">
        <v>584</v>
      </c>
      <c r="C18" s="213" t="s">
        <v>836</v>
      </c>
      <c r="D18" s="192">
        <f t="shared" si="0"/>
        <v>0</v>
      </c>
      <c r="E18" s="192"/>
      <c r="F18" s="481" t="s">
        <v>993</v>
      </c>
    </row>
    <row r="19" spans="1:6" ht="24.75" hidden="1" thickBot="1">
      <c r="A19" s="203">
        <v>4120</v>
      </c>
      <c r="B19" s="229" t="s">
        <v>485</v>
      </c>
      <c r="C19" s="214" t="s">
        <v>984</v>
      </c>
      <c r="D19" s="192">
        <f t="shared" si="0"/>
        <v>0</v>
      </c>
      <c r="E19" s="192">
        <f>E21</f>
        <v>0</v>
      </c>
      <c r="F19" s="481" t="s">
        <v>993</v>
      </c>
    </row>
    <row r="20" spans="1:6" ht="13.5" hidden="1" thickBot="1">
      <c r="A20" s="199"/>
      <c r="B20" s="225" t="s">
        <v>642</v>
      </c>
      <c r="C20" s="197"/>
      <c r="D20" s="472"/>
      <c r="E20" s="472"/>
      <c r="F20" s="480"/>
    </row>
    <row r="21" spans="1:6" ht="13.5" customHeight="1" hidden="1">
      <c r="A21" s="203">
        <v>4121</v>
      </c>
      <c r="B21" s="228" t="s">
        <v>585</v>
      </c>
      <c r="C21" s="213" t="s">
        <v>839</v>
      </c>
      <c r="D21" s="192">
        <f t="shared" si="0"/>
        <v>0</v>
      </c>
      <c r="E21" s="192"/>
      <c r="F21" s="481" t="s">
        <v>993</v>
      </c>
    </row>
    <row r="22" spans="1:6" ht="25.5" customHeight="1" hidden="1" thickBot="1">
      <c r="A22" s="203">
        <v>4130</v>
      </c>
      <c r="B22" s="229" t="s">
        <v>486</v>
      </c>
      <c r="C22" s="214" t="s">
        <v>984</v>
      </c>
      <c r="D22" s="531">
        <f t="shared" si="0"/>
        <v>0</v>
      </c>
      <c r="E22" s="531">
        <f>E24</f>
        <v>0</v>
      </c>
      <c r="F22" s="481" t="s">
        <v>993</v>
      </c>
    </row>
    <row r="23" spans="1:6" ht="13.5" hidden="1" thickBot="1">
      <c r="A23" s="199"/>
      <c r="B23" s="225" t="s">
        <v>642</v>
      </c>
      <c r="C23" s="197"/>
      <c r="D23" s="527"/>
      <c r="E23" s="527"/>
      <c r="F23" s="481"/>
    </row>
    <row r="24" spans="1:6" ht="13.5" customHeight="1" hidden="1" thickBot="1">
      <c r="A24" s="204">
        <v>4131</v>
      </c>
      <c r="B24" s="230" t="s">
        <v>840</v>
      </c>
      <c r="C24" s="215" t="s">
        <v>841</v>
      </c>
      <c r="D24" s="537">
        <f t="shared" si="0"/>
        <v>0</v>
      </c>
      <c r="E24" s="537">
        <v>0</v>
      </c>
      <c r="F24" s="481" t="s">
        <v>993</v>
      </c>
    </row>
    <row r="25" spans="1:6" ht="36" customHeight="1" thickBot="1">
      <c r="A25" s="202">
        <v>4200</v>
      </c>
      <c r="B25" s="231" t="s">
        <v>487</v>
      </c>
      <c r="C25" s="211" t="s">
        <v>984</v>
      </c>
      <c r="D25" s="521">
        <f t="shared" si="0"/>
        <v>279397.7</v>
      </c>
      <c r="E25" s="521">
        <f>E27+E36+E41+E51+E54+E58</f>
        <v>279397.7</v>
      </c>
      <c r="F25" s="482" t="s">
        <v>993</v>
      </c>
    </row>
    <row r="26" spans="1:6" ht="13.5" thickBot="1">
      <c r="A26" s="201"/>
      <c r="B26" s="225" t="s">
        <v>645</v>
      </c>
      <c r="C26" s="209"/>
      <c r="D26" s="521"/>
      <c r="E26" s="521"/>
      <c r="F26" s="479"/>
    </row>
    <row r="27" spans="1:6" ht="33.75" thickBot="1">
      <c r="A27" s="199">
        <v>4210</v>
      </c>
      <c r="B27" s="232" t="s">
        <v>488</v>
      </c>
      <c r="C27" s="197" t="s">
        <v>984</v>
      </c>
      <c r="D27" s="527">
        <f t="shared" si="0"/>
        <v>56617</v>
      </c>
      <c r="E27" s="527">
        <f>E29+E30+E31+E32+E33+E34+E35</f>
        <v>56617</v>
      </c>
      <c r="F27" s="480" t="s">
        <v>993</v>
      </c>
    </row>
    <row r="28" spans="1:6" ht="13.5" thickBot="1">
      <c r="A28" s="199"/>
      <c r="B28" s="225" t="s">
        <v>642</v>
      </c>
      <c r="C28" s="197"/>
      <c r="D28" s="527"/>
      <c r="E28" s="527"/>
      <c r="F28" s="480"/>
    </row>
    <row r="29" spans="1:6" ht="24">
      <c r="A29" s="203">
        <v>4211</v>
      </c>
      <c r="B29" s="228" t="s">
        <v>842</v>
      </c>
      <c r="C29" s="213" t="s">
        <v>843</v>
      </c>
      <c r="D29" s="531">
        <f t="shared" si="0"/>
        <v>0</v>
      </c>
      <c r="E29" s="531">
        <v>0</v>
      </c>
      <c r="F29" s="481" t="s">
        <v>993</v>
      </c>
    </row>
    <row r="30" spans="1:6" ht="12.75">
      <c r="A30" s="203">
        <v>4212</v>
      </c>
      <c r="B30" s="229" t="s">
        <v>626</v>
      </c>
      <c r="C30" s="213" t="s">
        <v>844</v>
      </c>
      <c r="D30" s="531">
        <f t="shared" si="0"/>
        <v>10064</v>
      </c>
      <c r="E30" s="531">
        <v>10064</v>
      </c>
      <c r="F30" s="481" t="s">
        <v>993</v>
      </c>
    </row>
    <row r="31" spans="1:6" ht="12.75">
      <c r="A31" s="203">
        <v>4213</v>
      </c>
      <c r="B31" s="228" t="s">
        <v>586</v>
      </c>
      <c r="C31" s="213" t="s">
        <v>845</v>
      </c>
      <c r="D31" s="531">
        <f t="shared" si="0"/>
        <v>45643</v>
      </c>
      <c r="E31" s="531">
        <v>45643</v>
      </c>
      <c r="F31" s="481" t="s">
        <v>993</v>
      </c>
    </row>
    <row r="32" spans="1:6" ht="12.75">
      <c r="A32" s="203">
        <v>4214</v>
      </c>
      <c r="B32" s="228" t="s">
        <v>587</v>
      </c>
      <c r="C32" s="213" t="s">
        <v>846</v>
      </c>
      <c r="D32" s="531">
        <f t="shared" si="0"/>
        <v>760</v>
      </c>
      <c r="E32" s="531">
        <v>760</v>
      </c>
      <c r="F32" s="481" t="s">
        <v>993</v>
      </c>
    </row>
    <row r="33" spans="1:6" ht="12.75">
      <c r="A33" s="203">
        <v>4215</v>
      </c>
      <c r="B33" s="228" t="s">
        <v>588</v>
      </c>
      <c r="C33" s="213" t="s">
        <v>847</v>
      </c>
      <c r="D33" s="531">
        <f t="shared" si="0"/>
        <v>150</v>
      </c>
      <c r="E33" s="531">
        <v>150</v>
      </c>
      <c r="F33" s="481" t="s">
        <v>993</v>
      </c>
    </row>
    <row r="34" spans="1:6" ht="17.25" customHeight="1">
      <c r="A34" s="203">
        <v>4216</v>
      </c>
      <c r="B34" s="228" t="s">
        <v>589</v>
      </c>
      <c r="C34" s="213" t="s">
        <v>848</v>
      </c>
      <c r="D34" s="531">
        <f t="shared" si="0"/>
        <v>0</v>
      </c>
      <c r="E34" s="531">
        <v>0</v>
      </c>
      <c r="F34" s="481" t="s">
        <v>993</v>
      </c>
    </row>
    <row r="35" spans="1:6" ht="13.5" thickBot="1">
      <c r="A35" s="204">
        <v>4217</v>
      </c>
      <c r="B35" s="233" t="s">
        <v>590</v>
      </c>
      <c r="C35" s="216" t="s">
        <v>849</v>
      </c>
      <c r="D35" s="537">
        <f t="shared" si="0"/>
        <v>0</v>
      </c>
      <c r="E35" s="537"/>
      <c r="F35" s="483" t="s">
        <v>993</v>
      </c>
    </row>
    <row r="36" spans="1:6" ht="24.75" thickBot="1">
      <c r="A36" s="199">
        <v>4220</v>
      </c>
      <c r="B36" s="232" t="s">
        <v>489</v>
      </c>
      <c r="C36" s="197" t="s">
        <v>984</v>
      </c>
      <c r="D36" s="527">
        <f t="shared" si="0"/>
        <v>400</v>
      </c>
      <c r="E36" s="527">
        <f>E38+E39+E40</f>
        <v>400</v>
      </c>
      <c r="F36" s="480" t="s">
        <v>993</v>
      </c>
    </row>
    <row r="37" spans="1:6" ht="13.5" thickBot="1">
      <c r="A37" s="199"/>
      <c r="B37" s="225" t="s">
        <v>642</v>
      </c>
      <c r="C37" s="197"/>
      <c r="D37" s="527"/>
      <c r="E37" s="527"/>
      <c r="F37" s="480"/>
    </row>
    <row r="38" spans="1:6" ht="12.75">
      <c r="A38" s="203">
        <v>4221</v>
      </c>
      <c r="B38" s="228" t="s">
        <v>591</v>
      </c>
      <c r="C38" s="217">
        <v>4221</v>
      </c>
      <c r="D38" s="531">
        <f t="shared" si="0"/>
        <v>400</v>
      </c>
      <c r="E38" s="531">
        <v>400</v>
      </c>
      <c r="F38" s="481" t="s">
        <v>993</v>
      </c>
    </row>
    <row r="39" spans="1:6" ht="24">
      <c r="A39" s="203">
        <v>4222</v>
      </c>
      <c r="B39" s="228" t="s">
        <v>592</v>
      </c>
      <c r="C39" s="213" t="s">
        <v>946</v>
      </c>
      <c r="D39" s="531">
        <f t="shared" si="0"/>
        <v>0</v>
      </c>
      <c r="E39" s="531">
        <v>0</v>
      </c>
      <c r="F39" s="481" t="s">
        <v>993</v>
      </c>
    </row>
    <row r="40" spans="1:6" ht="13.5" thickBot="1">
      <c r="A40" s="204">
        <v>4223</v>
      </c>
      <c r="B40" s="233" t="s">
        <v>593</v>
      </c>
      <c r="C40" s="216" t="s">
        <v>947</v>
      </c>
      <c r="D40" s="537">
        <f t="shared" si="0"/>
        <v>0</v>
      </c>
      <c r="E40" s="537"/>
      <c r="F40" s="483" t="s">
        <v>993</v>
      </c>
    </row>
    <row r="41" spans="1:6" ht="45.75" thickBot="1">
      <c r="A41" s="199">
        <v>4230</v>
      </c>
      <c r="B41" s="232" t="s">
        <v>490</v>
      </c>
      <c r="C41" s="197" t="s">
        <v>984</v>
      </c>
      <c r="D41" s="527">
        <f t="shared" si="0"/>
        <v>215049.7</v>
      </c>
      <c r="E41" s="527">
        <f>E43+E44+E45+E46+E47+E48+E49+E50</f>
        <v>215049.7</v>
      </c>
      <c r="F41" s="480" t="s">
        <v>993</v>
      </c>
    </row>
    <row r="42" spans="1:6" ht="13.5" thickBot="1">
      <c r="A42" s="199"/>
      <c r="B42" s="225" t="s">
        <v>642</v>
      </c>
      <c r="C42" s="197"/>
      <c r="D42" s="527"/>
      <c r="E42" s="527"/>
      <c r="F42" s="480"/>
    </row>
    <row r="43" spans="1:6" ht="12.75">
      <c r="A43" s="203">
        <v>4231</v>
      </c>
      <c r="B43" s="228" t="s">
        <v>594</v>
      </c>
      <c r="C43" s="213" t="s">
        <v>948</v>
      </c>
      <c r="D43" s="531">
        <f t="shared" si="0"/>
        <v>0</v>
      </c>
      <c r="E43" s="531">
        <v>0</v>
      </c>
      <c r="F43" s="481" t="s">
        <v>993</v>
      </c>
    </row>
    <row r="44" spans="1:6" ht="12.75">
      <c r="A44" s="203">
        <v>4232</v>
      </c>
      <c r="B44" s="228" t="s">
        <v>595</v>
      </c>
      <c r="C44" s="213" t="s">
        <v>949</v>
      </c>
      <c r="D44" s="531">
        <f t="shared" si="0"/>
        <v>400</v>
      </c>
      <c r="E44" s="531">
        <v>400</v>
      </c>
      <c r="F44" s="481" t="s">
        <v>993</v>
      </c>
    </row>
    <row r="45" spans="1:6" ht="24">
      <c r="A45" s="203">
        <v>4233</v>
      </c>
      <c r="B45" s="228" t="s">
        <v>596</v>
      </c>
      <c r="C45" s="213" t="s">
        <v>950</v>
      </c>
      <c r="D45" s="192">
        <f t="shared" si="0"/>
        <v>0</v>
      </c>
      <c r="E45" s="192"/>
      <c r="F45" s="481" t="s">
        <v>993</v>
      </c>
    </row>
    <row r="46" spans="1:6" ht="12.75">
      <c r="A46" s="203">
        <v>4234</v>
      </c>
      <c r="B46" s="228" t="s">
        <v>597</v>
      </c>
      <c r="C46" s="213" t="s">
        <v>951</v>
      </c>
      <c r="D46" s="531">
        <f t="shared" si="0"/>
        <v>270</v>
      </c>
      <c r="E46" s="531">
        <v>270</v>
      </c>
      <c r="F46" s="481" t="s">
        <v>993</v>
      </c>
    </row>
    <row r="47" spans="1:6" ht="12.75">
      <c r="A47" s="203">
        <v>4235</v>
      </c>
      <c r="B47" s="234" t="s">
        <v>598</v>
      </c>
      <c r="C47" s="218">
        <v>4235</v>
      </c>
      <c r="D47" s="531">
        <f t="shared" si="0"/>
        <v>0</v>
      </c>
      <c r="E47" s="531">
        <v>0</v>
      </c>
      <c r="F47" s="481" t="s">
        <v>993</v>
      </c>
    </row>
    <row r="48" spans="1:6" ht="24">
      <c r="A48" s="203">
        <v>4236</v>
      </c>
      <c r="B48" s="228" t="s">
        <v>599</v>
      </c>
      <c r="C48" s="213" t="s">
        <v>952</v>
      </c>
      <c r="D48" s="531">
        <f t="shared" si="0"/>
        <v>0</v>
      </c>
      <c r="E48" s="531"/>
      <c r="F48" s="481" t="s">
        <v>993</v>
      </c>
    </row>
    <row r="49" spans="1:6" ht="12.75">
      <c r="A49" s="203">
        <v>4237</v>
      </c>
      <c r="B49" s="228" t="s">
        <v>600</v>
      </c>
      <c r="C49" s="213" t="s">
        <v>953</v>
      </c>
      <c r="D49" s="531">
        <f t="shared" si="0"/>
        <v>500</v>
      </c>
      <c r="E49" s="531">
        <v>500</v>
      </c>
      <c r="F49" s="481" t="s">
        <v>993</v>
      </c>
    </row>
    <row r="50" spans="1:8" ht="13.5" thickBot="1">
      <c r="A50" s="204">
        <v>4238</v>
      </c>
      <c r="B50" s="233" t="s">
        <v>601</v>
      </c>
      <c r="C50" s="216" t="s">
        <v>954</v>
      </c>
      <c r="D50" s="537">
        <f t="shared" si="0"/>
        <v>213879.7</v>
      </c>
      <c r="E50" s="537">
        <v>213879.7</v>
      </c>
      <c r="F50" s="483" t="s">
        <v>993</v>
      </c>
      <c r="H50" s="568"/>
    </row>
    <row r="51" spans="1:6" ht="24.75" thickBot="1">
      <c r="A51" s="199">
        <v>4240</v>
      </c>
      <c r="B51" s="232" t="s">
        <v>491</v>
      </c>
      <c r="C51" s="197" t="s">
        <v>984</v>
      </c>
      <c r="D51" s="527">
        <f t="shared" si="0"/>
        <v>1400</v>
      </c>
      <c r="E51" s="527">
        <f>E53</f>
        <v>1400</v>
      </c>
      <c r="F51" s="480" t="s">
        <v>993</v>
      </c>
    </row>
    <row r="52" spans="1:6" ht="13.5" thickBot="1">
      <c r="A52" s="199"/>
      <c r="B52" s="225" t="s">
        <v>642</v>
      </c>
      <c r="C52" s="197"/>
      <c r="D52" s="527">
        <f t="shared" si="0"/>
        <v>0</v>
      </c>
      <c r="E52" s="527"/>
      <c r="F52" s="480"/>
    </row>
    <row r="53" spans="1:6" ht="13.5" thickBot="1">
      <c r="A53" s="204">
        <v>4241</v>
      </c>
      <c r="B53" s="228" t="s">
        <v>602</v>
      </c>
      <c r="C53" s="216" t="s">
        <v>955</v>
      </c>
      <c r="D53" s="537">
        <f t="shared" si="0"/>
        <v>1400</v>
      </c>
      <c r="E53" s="537">
        <v>1400</v>
      </c>
      <c r="F53" s="483" t="s">
        <v>993</v>
      </c>
    </row>
    <row r="54" spans="1:6" ht="28.5" customHeight="1" thickBot="1">
      <c r="A54" s="199">
        <v>4250</v>
      </c>
      <c r="B54" s="232" t="s">
        <v>492</v>
      </c>
      <c r="C54" s="197" t="s">
        <v>984</v>
      </c>
      <c r="D54" s="527">
        <f t="shared" si="0"/>
        <v>750</v>
      </c>
      <c r="E54" s="527">
        <f>E56+E57</f>
        <v>750</v>
      </c>
      <c r="F54" s="480" t="s">
        <v>993</v>
      </c>
    </row>
    <row r="55" spans="1:6" ht="13.5" thickBot="1">
      <c r="A55" s="199"/>
      <c r="B55" s="225" t="s">
        <v>642</v>
      </c>
      <c r="C55" s="197"/>
      <c r="D55" s="527"/>
      <c r="E55" s="527"/>
      <c r="F55" s="480"/>
    </row>
    <row r="56" spans="1:6" ht="24">
      <c r="A56" s="203">
        <v>4251</v>
      </c>
      <c r="B56" s="228" t="s">
        <v>603</v>
      </c>
      <c r="C56" s="213" t="s">
        <v>956</v>
      </c>
      <c r="D56" s="531">
        <f t="shared" si="0"/>
        <v>400</v>
      </c>
      <c r="E56" s="531">
        <v>400</v>
      </c>
      <c r="F56" s="481" t="s">
        <v>993</v>
      </c>
    </row>
    <row r="57" spans="1:6" ht="24.75" thickBot="1">
      <c r="A57" s="204">
        <v>4252</v>
      </c>
      <c r="B57" s="233" t="s">
        <v>604</v>
      </c>
      <c r="C57" s="216" t="s">
        <v>957</v>
      </c>
      <c r="D57" s="537">
        <f t="shared" si="0"/>
        <v>350</v>
      </c>
      <c r="E57" s="537">
        <v>350</v>
      </c>
      <c r="F57" s="483" t="s">
        <v>993</v>
      </c>
    </row>
    <row r="58" spans="1:6" ht="33.75" thickBot="1">
      <c r="A58" s="199">
        <v>4260</v>
      </c>
      <c r="B58" s="232" t="s">
        <v>493</v>
      </c>
      <c r="C58" s="197" t="s">
        <v>984</v>
      </c>
      <c r="D58" s="527">
        <f t="shared" si="0"/>
        <v>5181</v>
      </c>
      <c r="E58" s="527">
        <f>E60+E61+E62+E63+E64+E65+E66+E67</f>
        <v>5181</v>
      </c>
      <c r="F58" s="480" t="s">
        <v>993</v>
      </c>
    </row>
    <row r="59" spans="1:6" ht="13.5" thickBot="1">
      <c r="A59" s="199"/>
      <c r="B59" s="225" t="s">
        <v>642</v>
      </c>
      <c r="C59" s="197"/>
      <c r="D59" s="527"/>
      <c r="E59" s="527"/>
      <c r="F59" s="480"/>
    </row>
    <row r="60" spans="1:6" ht="12.75">
      <c r="A60" s="203">
        <v>4261</v>
      </c>
      <c r="B60" s="228" t="s">
        <v>612</v>
      </c>
      <c r="C60" s="213" t="s">
        <v>958</v>
      </c>
      <c r="D60" s="531">
        <f t="shared" si="0"/>
        <v>990</v>
      </c>
      <c r="E60" s="531">
        <v>990</v>
      </c>
      <c r="F60" s="481" t="s">
        <v>993</v>
      </c>
    </row>
    <row r="61" spans="1:6" ht="12.75">
      <c r="A61" s="203">
        <v>4262</v>
      </c>
      <c r="B61" s="228" t="s">
        <v>613</v>
      </c>
      <c r="C61" s="213" t="s">
        <v>959</v>
      </c>
      <c r="D61" s="531">
        <f t="shared" si="0"/>
        <v>0</v>
      </c>
      <c r="E61" s="531"/>
      <c r="F61" s="481" t="s">
        <v>993</v>
      </c>
    </row>
    <row r="62" spans="1:6" ht="24">
      <c r="A62" s="203">
        <v>4263</v>
      </c>
      <c r="B62" s="228" t="s">
        <v>857</v>
      </c>
      <c r="C62" s="213" t="s">
        <v>960</v>
      </c>
      <c r="D62" s="531">
        <f t="shared" si="0"/>
        <v>0</v>
      </c>
      <c r="E62" s="531"/>
      <c r="F62" s="481" t="s">
        <v>993</v>
      </c>
    </row>
    <row r="63" spans="1:6" ht="12.75">
      <c r="A63" s="203">
        <v>4264</v>
      </c>
      <c r="B63" s="235" t="s">
        <v>614</v>
      </c>
      <c r="C63" s="213" t="s">
        <v>961</v>
      </c>
      <c r="D63" s="531">
        <f t="shared" si="0"/>
        <v>2361</v>
      </c>
      <c r="E63" s="531">
        <v>2361</v>
      </c>
      <c r="F63" s="481" t="s">
        <v>993</v>
      </c>
    </row>
    <row r="64" spans="1:6" ht="24">
      <c r="A64" s="203">
        <v>4265</v>
      </c>
      <c r="B64" s="236" t="s">
        <v>615</v>
      </c>
      <c r="C64" s="213" t="s">
        <v>962</v>
      </c>
      <c r="D64" s="531">
        <f t="shared" si="0"/>
        <v>0</v>
      </c>
      <c r="E64" s="531"/>
      <c r="F64" s="481" t="s">
        <v>993</v>
      </c>
    </row>
    <row r="65" spans="1:6" ht="12.75">
      <c r="A65" s="203">
        <v>4266</v>
      </c>
      <c r="B65" s="235" t="s">
        <v>616</v>
      </c>
      <c r="C65" s="213" t="s">
        <v>963</v>
      </c>
      <c r="D65" s="531">
        <f t="shared" si="0"/>
        <v>0</v>
      </c>
      <c r="E65" s="531"/>
      <c r="F65" s="481" t="s">
        <v>993</v>
      </c>
    </row>
    <row r="66" spans="1:6" ht="12.75">
      <c r="A66" s="203">
        <v>4267</v>
      </c>
      <c r="B66" s="235" t="s">
        <v>617</v>
      </c>
      <c r="C66" s="213" t="s">
        <v>964</v>
      </c>
      <c r="D66" s="531">
        <f t="shared" si="0"/>
        <v>200</v>
      </c>
      <c r="E66" s="531">
        <v>200</v>
      </c>
      <c r="F66" s="481" t="s">
        <v>993</v>
      </c>
    </row>
    <row r="67" spans="1:6" ht="13.5" thickBot="1">
      <c r="A67" s="204">
        <v>4268</v>
      </c>
      <c r="B67" s="237" t="s">
        <v>618</v>
      </c>
      <c r="C67" s="216" t="s">
        <v>965</v>
      </c>
      <c r="D67" s="537">
        <f t="shared" si="0"/>
        <v>1630</v>
      </c>
      <c r="E67" s="537">
        <v>1630</v>
      </c>
      <c r="F67" s="483" t="s">
        <v>993</v>
      </c>
    </row>
    <row r="68" spans="1:6" ht="11.25" customHeight="1" thickBot="1">
      <c r="A68" s="202">
        <v>4300</v>
      </c>
      <c r="B68" s="198" t="s">
        <v>494</v>
      </c>
      <c r="C68" s="211" t="s">
        <v>984</v>
      </c>
      <c r="D68" s="521">
        <f t="shared" si="0"/>
        <v>0</v>
      </c>
      <c r="E68" s="521">
        <f>E70+E74+E78</f>
        <v>0</v>
      </c>
      <c r="F68" s="482" t="s">
        <v>993</v>
      </c>
    </row>
    <row r="69" spans="1:6" ht="13.5" hidden="1" thickBot="1">
      <c r="A69" s="201"/>
      <c r="B69" s="225" t="s">
        <v>645</v>
      </c>
      <c r="C69" s="209"/>
      <c r="D69" s="521"/>
      <c r="E69" s="521"/>
      <c r="F69" s="479"/>
    </row>
    <row r="70" spans="1:6" ht="13.5" hidden="1" thickBot="1">
      <c r="A70" s="199">
        <v>4310</v>
      </c>
      <c r="B70" s="238" t="s">
        <v>495</v>
      </c>
      <c r="C70" s="197" t="s">
        <v>984</v>
      </c>
      <c r="D70" s="527">
        <f t="shared" si="0"/>
        <v>0</v>
      </c>
      <c r="E70" s="527">
        <f>E72+E73</f>
        <v>0</v>
      </c>
      <c r="F70" s="481" t="s">
        <v>993</v>
      </c>
    </row>
    <row r="71" spans="1:6" ht="13.5" hidden="1" thickBot="1">
      <c r="A71" s="199"/>
      <c r="B71" s="225" t="s">
        <v>642</v>
      </c>
      <c r="C71" s="197"/>
      <c r="D71" s="527">
        <f t="shared" si="0"/>
        <v>0</v>
      </c>
      <c r="E71" s="527"/>
      <c r="F71" s="480"/>
    </row>
    <row r="72" spans="1:6" ht="12.75" hidden="1">
      <c r="A72" s="203">
        <v>4311</v>
      </c>
      <c r="B72" s="235" t="s">
        <v>619</v>
      </c>
      <c r="C72" s="213" t="s">
        <v>966</v>
      </c>
      <c r="D72" s="531">
        <f t="shared" si="0"/>
        <v>0</v>
      </c>
      <c r="E72" s="531"/>
      <c r="F72" s="481" t="s">
        <v>993</v>
      </c>
    </row>
    <row r="73" spans="1:6" ht="12.75" hidden="1">
      <c r="A73" s="203">
        <v>4312</v>
      </c>
      <c r="B73" s="235" t="s">
        <v>620</v>
      </c>
      <c r="C73" s="213" t="s">
        <v>967</v>
      </c>
      <c r="D73" s="531">
        <f t="shared" si="0"/>
        <v>0</v>
      </c>
      <c r="E73" s="531"/>
      <c r="F73" s="481" t="s">
        <v>993</v>
      </c>
    </row>
    <row r="74" spans="1:6" ht="13.5" hidden="1" thickBot="1">
      <c r="A74" s="203">
        <v>4320</v>
      </c>
      <c r="B74" s="239" t="s">
        <v>496</v>
      </c>
      <c r="C74" s="214" t="s">
        <v>984</v>
      </c>
      <c r="D74" s="192">
        <f t="shared" si="0"/>
        <v>0</v>
      </c>
      <c r="E74" s="192">
        <f>E76+E77</f>
        <v>0</v>
      </c>
      <c r="F74" s="481" t="s">
        <v>993</v>
      </c>
    </row>
    <row r="75" spans="1:6" ht="13.5" hidden="1" thickBot="1">
      <c r="A75" s="199"/>
      <c r="B75" s="225" t="s">
        <v>642</v>
      </c>
      <c r="C75" s="197"/>
      <c r="D75" s="472"/>
      <c r="E75" s="472"/>
      <c r="F75" s="480"/>
    </row>
    <row r="76" spans="1:6" ht="15.75" customHeight="1" hidden="1">
      <c r="A76" s="203">
        <v>4321</v>
      </c>
      <c r="B76" s="235" t="s">
        <v>621</v>
      </c>
      <c r="C76" s="213" t="s">
        <v>968</v>
      </c>
      <c r="D76" s="192">
        <f t="shared" si="0"/>
        <v>0</v>
      </c>
      <c r="E76" s="192"/>
      <c r="F76" s="481" t="s">
        <v>993</v>
      </c>
    </row>
    <row r="77" spans="1:6" ht="13.5" hidden="1" thickBot="1">
      <c r="A77" s="204">
        <v>4322</v>
      </c>
      <c r="B77" s="237" t="s">
        <v>622</v>
      </c>
      <c r="C77" s="216" t="s">
        <v>969</v>
      </c>
      <c r="D77" s="473">
        <f aca="true" t="shared" si="1" ref="D77:D139">E77</f>
        <v>0</v>
      </c>
      <c r="E77" s="473"/>
      <c r="F77" s="483" t="s">
        <v>993</v>
      </c>
    </row>
    <row r="78" spans="1:6" ht="23.25" hidden="1" thickBot="1">
      <c r="A78" s="199">
        <v>4330</v>
      </c>
      <c r="B78" s="238" t="s">
        <v>497</v>
      </c>
      <c r="C78" s="197" t="s">
        <v>984</v>
      </c>
      <c r="D78" s="472">
        <f t="shared" si="1"/>
        <v>0</v>
      </c>
      <c r="E78" s="472">
        <f>E80+E81+E82</f>
        <v>0</v>
      </c>
      <c r="F78" s="480" t="s">
        <v>993</v>
      </c>
    </row>
    <row r="79" spans="1:6" ht="13.5" hidden="1" thickBot="1">
      <c r="A79" s="199"/>
      <c r="B79" s="225" t="s">
        <v>642</v>
      </c>
      <c r="C79" s="197"/>
      <c r="D79" s="472"/>
      <c r="E79" s="472"/>
      <c r="F79" s="480"/>
    </row>
    <row r="80" spans="1:6" ht="24" hidden="1">
      <c r="A80" s="203">
        <v>4331</v>
      </c>
      <c r="B80" s="235" t="s">
        <v>623</v>
      </c>
      <c r="C80" s="213" t="s">
        <v>970</v>
      </c>
      <c r="D80" s="192">
        <f t="shared" si="1"/>
        <v>0</v>
      </c>
      <c r="E80" s="192"/>
      <c r="F80" s="481" t="s">
        <v>993</v>
      </c>
    </row>
    <row r="81" spans="1:6" ht="12.75" hidden="1">
      <c r="A81" s="203">
        <v>4332</v>
      </c>
      <c r="B81" s="235" t="s">
        <v>624</v>
      </c>
      <c r="C81" s="213" t="s">
        <v>971</v>
      </c>
      <c r="D81" s="192">
        <f t="shared" si="1"/>
        <v>0</v>
      </c>
      <c r="E81" s="192"/>
      <c r="F81" s="481" t="s">
        <v>993</v>
      </c>
    </row>
    <row r="82" spans="1:6" ht="13.5" hidden="1" thickBot="1">
      <c r="A82" s="204">
        <v>4333</v>
      </c>
      <c r="B82" s="237" t="s">
        <v>625</v>
      </c>
      <c r="C82" s="216" t="s">
        <v>972</v>
      </c>
      <c r="D82" s="473">
        <f t="shared" si="1"/>
        <v>0</v>
      </c>
      <c r="E82" s="473"/>
      <c r="F82" s="483" t="s">
        <v>993</v>
      </c>
    </row>
    <row r="83" spans="1:6" ht="13.5" hidden="1" thickBot="1">
      <c r="A83" s="202">
        <v>4400</v>
      </c>
      <c r="B83" s="240" t="s">
        <v>498</v>
      </c>
      <c r="C83" s="211" t="s">
        <v>984</v>
      </c>
      <c r="D83" s="470">
        <f t="shared" si="1"/>
        <v>0</v>
      </c>
      <c r="E83" s="470">
        <f>E85+E89</f>
        <v>0</v>
      </c>
      <c r="F83" s="482" t="s">
        <v>993</v>
      </c>
    </row>
    <row r="84" spans="1:6" ht="13.5" hidden="1" thickBot="1">
      <c r="A84" s="201"/>
      <c r="B84" s="225" t="s">
        <v>645</v>
      </c>
      <c r="C84" s="209"/>
      <c r="D84" s="470"/>
      <c r="E84" s="470"/>
      <c r="F84" s="479"/>
    </row>
    <row r="85" spans="1:6" ht="24.75" hidden="1" thickBot="1">
      <c r="A85" s="199">
        <v>4410</v>
      </c>
      <c r="B85" s="238" t="s">
        <v>499</v>
      </c>
      <c r="C85" s="197" t="s">
        <v>984</v>
      </c>
      <c r="D85" s="472">
        <f t="shared" si="1"/>
        <v>0</v>
      </c>
      <c r="E85" s="472">
        <f>E87+E88</f>
        <v>0</v>
      </c>
      <c r="F85" s="481" t="s">
        <v>993</v>
      </c>
    </row>
    <row r="86" spans="1:6" ht="13.5" hidden="1" thickBot="1">
      <c r="A86" s="199"/>
      <c r="B86" s="225" t="s">
        <v>642</v>
      </c>
      <c r="C86" s="197"/>
      <c r="D86" s="472"/>
      <c r="E86" s="472"/>
      <c r="F86" s="480"/>
    </row>
    <row r="87" spans="1:6" ht="24" hidden="1">
      <c r="A87" s="203">
        <v>4411</v>
      </c>
      <c r="B87" s="235" t="s">
        <v>627</v>
      </c>
      <c r="C87" s="213" t="s">
        <v>973</v>
      </c>
      <c r="D87" s="192">
        <f t="shared" si="1"/>
        <v>0</v>
      </c>
      <c r="E87" s="192"/>
      <c r="F87" s="481" t="s">
        <v>993</v>
      </c>
    </row>
    <row r="88" spans="1:6" ht="24" hidden="1">
      <c r="A88" s="203">
        <v>4412</v>
      </c>
      <c r="B88" s="235" t="s">
        <v>636</v>
      </c>
      <c r="C88" s="213" t="s">
        <v>974</v>
      </c>
      <c r="D88" s="192">
        <f t="shared" si="1"/>
        <v>0</v>
      </c>
      <c r="E88" s="192"/>
      <c r="F88" s="481" t="s">
        <v>993</v>
      </c>
    </row>
    <row r="89" spans="1:6" ht="35.25" hidden="1" thickBot="1">
      <c r="A89" s="203">
        <v>4420</v>
      </c>
      <c r="B89" s="239" t="s">
        <v>500</v>
      </c>
      <c r="C89" s="214" t="s">
        <v>984</v>
      </c>
      <c r="D89" s="192">
        <f t="shared" si="1"/>
        <v>0</v>
      </c>
      <c r="E89" s="192">
        <f>E91+E92</f>
        <v>0</v>
      </c>
      <c r="F89" s="481" t="s">
        <v>993</v>
      </c>
    </row>
    <row r="90" spans="1:6" ht="13.5" hidden="1" thickBot="1">
      <c r="A90" s="199"/>
      <c r="B90" s="225" t="s">
        <v>642</v>
      </c>
      <c r="C90" s="197"/>
      <c r="D90" s="472"/>
      <c r="E90" s="472"/>
      <c r="F90" s="480"/>
    </row>
    <row r="91" spans="1:6" ht="36" hidden="1">
      <c r="A91" s="203">
        <v>4421</v>
      </c>
      <c r="B91" s="235" t="s">
        <v>467</v>
      </c>
      <c r="C91" s="213" t="s">
        <v>975</v>
      </c>
      <c r="D91" s="192">
        <f t="shared" si="1"/>
        <v>0</v>
      </c>
      <c r="E91" s="192"/>
      <c r="F91" s="481" t="s">
        <v>993</v>
      </c>
    </row>
    <row r="92" spans="1:6" ht="36.75" hidden="1" thickBot="1">
      <c r="A92" s="204">
        <v>4422</v>
      </c>
      <c r="B92" s="237" t="s">
        <v>765</v>
      </c>
      <c r="C92" s="216" t="s">
        <v>976</v>
      </c>
      <c r="D92" s="473">
        <f t="shared" si="1"/>
        <v>0</v>
      </c>
      <c r="E92" s="473"/>
      <c r="F92" s="483" t="s">
        <v>993</v>
      </c>
    </row>
    <row r="93" spans="1:6" ht="23.25" thickBot="1">
      <c r="A93" s="205">
        <v>4500</v>
      </c>
      <c r="B93" s="241" t="s">
        <v>501</v>
      </c>
      <c r="C93" s="219" t="s">
        <v>984</v>
      </c>
      <c r="D93" s="474">
        <f t="shared" si="1"/>
        <v>0</v>
      </c>
      <c r="E93" s="474">
        <f>E95+E99+E103+E115</f>
        <v>0</v>
      </c>
      <c r="F93" s="484" t="s">
        <v>993</v>
      </c>
    </row>
    <row r="94" spans="1:6" ht="13.5" hidden="1" thickBot="1">
      <c r="A94" s="201"/>
      <c r="B94" s="225" t="s">
        <v>645</v>
      </c>
      <c r="C94" s="209"/>
      <c r="D94" s="470"/>
      <c r="E94" s="470"/>
      <c r="F94" s="479"/>
    </row>
    <row r="95" spans="1:6" ht="24.75" hidden="1" thickBot="1">
      <c r="A95" s="199">
        <v>4510</v>
      </c>
      <c r="B95" s="242" t="s">
        <v>502</v>
      </c>
      <c r="C95" s="197" t="s">
        <v>984</v>
      </c>
      <c r="D95" s="472">
        <f t="shared" si="1"/>
        <v>0</v>
      </c>
      <c r="E95" s="472">
        <f>E97+E98</f>
        <v>0</v>
      </c>
      <c r="F95" s="481" t="s">
        <v>993</v>
      </c>
    </row>
    <row r="96" spans="1:6" ht="13.5" hidden="1" thickBot="1">
      <c r="A96" s="199"/>
      <c r="B96" s="225" t="s">
        <v>642</v>
      </c>
      <c r="C96" s="197"/>
      <c r="D96" s="472"/>
      <c r="E96" s="472"/>
      <c r="F96" s="480"/>
    </row>
    <row r="97" spans="1:6" ht="24" hidden="1">
      <c r="A97" s="203">
        <v>4511</v>
      </c>
      <c r="B97" s="243" t="s">
        <v>690</v>
      </c>
      <c r="C97" s="213" t="s">
        <v>977</v>
      </c>
      <c r="D97" s="192">
        <f t="shared" si="1"/>
        <v>0</v>
      </c>
      <c r="E97" s="192"/>
      <c r="F97" s="481" t="s">
        <v>993</v>
      </c>
    </row>
    <row r="98" spans="1:6" ht="24.75" hidden="1" thickBot="1">
      <c r="A98" s="204">
        <v>4512</v>
      </c>
      <c r="B98" s="237" t="s">
        <v>766</v>
      </c>
      <c r="C98" s="216" t="s">
        <v>978</v>
      </c>
      <c r="D98" s="473">
        <f t="shared" si="1"/>
        <v>0</v>
      </c>
      <c r="E98" s="473"/>
      <c r="F98" s="483" t="s">
        <v>993</v>
      </c>
    </row>
    <row r="99" spans="1:6" ht="24.75" hidden="1" thickBot="1">
      <c r="A99" s="199">
        <v>4520</v>
      </c>
      <c r="B99" s="242" t="s">
        <v>503</v>
      </c>
      <c r="C99" s="197" t="s">
        <v>984</v>
      </c>
      <c r="D99" s="472">
        <f t="shared" si="1"/>
        <v>0</v>
      </c>
      <c r="E99" s="472">
        <f>E101+E102</f>
        <v>0</v>
      </c>
      <c r="F99" s="481" t="s">
        <v>993</v>
      </c>
    </row>
    <row r="100" spans="1:6" ht="13.5" hidden="1" thickBot="1">
      <c r="A100" s="199"/>
      <c r="B100" s="225" t="s">
        <v>642</v>
      </c>
      <c r="C100" s="197"/>
      <c r="D100" s="472"/>
      <c r="E100" s="472"/>
      <c r="F100" s="480"/>
    </row>
    <row r="101" spans="1:6" ht="30" customHeight="1" hidden="1">
      <c r="A101" s="203">
        <v>4521</v>
      </c>
      <c r="B101" s="235" t="s">
        <v>691</v>
      </c>
      <c r="C101" s="213" t="s">
        <v>979</v>
      </c>
      <c r="D101" s="192">
        <f t="shared" si="1"/>
        <v>0</v>
      </c>
      <c r="E101" s="192"/>
      <c r="F101" s="481" t="s">
        <v>993</v>
      </c>
    </row>
    <row r="102" spans="1:6" ht="24" hidden="1">
      <c r="A102" s="203">
        <v>4522</v>
      </c>
      <c r="B102" s="235" t="s">
        <v>703</v>
      </c>
      <c r="C102" s="213" t="s">
        <v>980</v>
      </c>
      <c r="D102" s="192">
        <f t="shared" si="1"/>
        <v>0</v>
      </c>
      <c r="E102" s="192"/>
      <c r="F102" s="481" t="s">
        <v>993</v>
      </c>
    </row>
    <row r="103" spans="1:6" ht="38.25" customHeight="1">
      <c r="A103" s="203">
        <v>4530</v>
      </c>
      <c r="B103" s="244" t="s">
        <v>504</v>
      </c>
      <c r="C103" s="214" t="s">
        <v>984</v>
      </c>
      <c r="D103" s="531">
        <f t="shared" si="1"/>
        <v>0</v>
      </c>
      <c r="E103" s="531">
        <f>E105+E106+E107</f>
        <v>0</v>
      </c>
      <c r="F103" s="481" t="s">
        <v>993</v>
      </c>
    </row>
    <row r="104" spans="1:6" ht="13.5" hidden="1" thickBot="1">
      <c r="A104" s="199"/>
      <c r="B104" s="225" t="s">
        <v>642</v>
      </c>
      <c r="C104" s="197"/>
      <c r="D104" s="472"/>
      <c r="E104" s="472"/>
      <c r="F104" s="480"/>
    </row>
    <row r="105" spans="1:6" ht="38.25" customHeight="1" hidden="1">
      <c r="A105" s="203">
        <v>4531</v>
      </c>
      <c r="B105" s="245" t="s">
        <v>692</v>
      </c>
      <c r="C105" s="212" t="s">
        <v>868</v>
      </c>
      <c r="D105" s="192">
        <f t="shared" si="1"/>
        <v>0</v>
      </c>
      <c r="E105" s="192"/>
      <c r="F105" s="481" t="s">
        <v>993</v>
      </c>
    </row>
    <row r="106" spans="1:6" ht="38.25" customHeight="1" hidden="1">
      <c r="A106" s="203">
        <v>4532</v>
      </c>
      <c r="B106" s="245" t="s">
        <v>693</v>
      </c>
      <c r="C106" s="213" t="s">
        <v>869</v>
      </c>
      <c r="D106" s="192">
        <f t="shared" si="1"/>
        <v>0</v>
      </c>
      <c r="E106" s="192"/>
      <c r="F106" s="481" t="s">
        <v>993</v>
      </c>
    </row>
    <row r="107" spans="1:6" ht="36.75" thickBot="1">
      <c r="A107" s="206">
        <v>4533</v>
      </c>
      <c r="B107" s="246" t="s">
        <v>505</v>
      </c>
      <c r="C107" s="220" t="s">
        <v>870</v>
      </c>
      <c r="D107" s="553">
        <f t="shared" si="1"/>
        <v>0</v>
      </c>
      <c r="E107" s="553">
        <v>0</v>
      </c>
      <c r="F107" s="481" t="s">
        <v>993</v>
      </c>
    </row>
    <row r="108" spans="1:6" ht="12.75" hidden="1">
      <c r="A108" s="206"/>
      <c r="B108" s="247" t="s">
        <v>645</v>
      </c>
      <c r="C108" s="213"/>
      <c r="D108" s="192"/>
      <c r="E108" s="192">
        <v>0</v>
      </c>
      <c r="F108" s="481"/>
    </row>
    <row r="109" spans="1:6" ht="24" hidden="1">
      <c r="A109" s="206">
        <v>4534</v>
      </c>
      <c r="B109" s="247" t="s">
        <v>506</v>
      </c>
      <c r="C109" s="213"/>
      <c r="D109" s="192">
        <f t="shared" si="1"/>
        <v>0</v>
      </c>
      <c r="E109" s="192">
        <f>E111+E112</f>
        <v>0</v>
      </c>
      <c r="F109" s="481" t="s">
        <v>993</v>
      </c>
    </row>
    <row r="110" spans="1:6" ht="12.75" hidden="1">
      <c r="A110" s="206"/>
      <c r="B110" s="247" t="s">
        <v>658</v>
      </c>
      <c r="C110" s="213"/>
      <c r="D110" s="192"/>
      <c r="E110" s="192"/>
      <c r="F110" s="481"/>
    </row>
    <row r="111" spans="1:6" ht="21.75" customHeight="1" hidden="1">
      <c r="A111" s="342">
        <v>4535</v>
      </c>
      <c r="B111" s="290" t="s">
        <v>657</v>
      </c>
      <c r="C111" s="213"/>
      <c r="D111" s="192">
        <f t="shared" si="1"/>
        <v>0</v>
      </c>
      <c r="E111" s="192"/>
      <c r="F111" s="481" t="s">
        <v>993</v>
      </c>
    </row>
    <row r="112" spans="1:6" ht="12.75" hidden="1">
      <c r="A112" s="203">
        <v>4536</v>
      </c>
      <c r="B112" s="247" t="s">
        <v>659</v>
      </c>
      <c r="C112" s="213"/>
      <c r="D112" s="192">
        <f t="shared" si="1"/>
        <v>0</v>
      </c>
      <c r="E112" s="192"/>
      <c r="F112" s="481" t="s">
        <v>993</v>
      </c>
    </row>
    <row r="113" spans="1:6" ht="12.75" hidden="1">
      <c r="A113" s="203">
        <v>4537</v>
      </c>
      <c r="B113" s="247" t="s">
        <v>660</v>
      </c>
      <c r="C113" s="213"/>
      <c r="D113" s="192">
        <f t="shared" si="1"/>
        <v>0</v>
      </c>
      <c r="E113" s="192"/>
      <c r="F113" s="481" t="s">
        <v>993</v>
      </c>
    </row>
    <row r="114" spans="1:6" ht="13.5" hidden="1" thickBot="1">
      <c r="A114" s="206">
        <v>4538</v>
      </c>
      <c r="B114" s="248" t="s">
        <v>662</v>
      </c>
      <c r="C114" s="220"/>
      <c r="D114" s="475">
        <f t="shared" si="1"/>
        <v>0</v>
      </c>
      <c r="E114" s="475"/>
      <c r="F114" s="485" t="s">
        <v>993</v>
      </c>
    </row>
    <row r="115" spans="1:6" ht="35.25" hidden="1" thickBot="1">
      <c r="A115" s="202">
        <v>4540</v>
      </c>
      <c r="B115" s="249" t="s">
        <v>507</v>
      </c>
      <c r="C115" s="211" t="s">
        <v>984</v>
      </c>
      <c r="D115" s="521">
        <f t="shared" si="1"/>
        <v>0</v>
      </c>
      <c r="E115" s="521">
        <f>E117+E118+E119</f>
        <v>0</v>
      </c>
      <c r="F115" s="482" t="s">
        <v>993</v>
      </c>
    </row>
    <row r="116" spans="1:6" ht="12.75" hidden="1">
      <c r="A116" s="199"/>
      <c r="B116" s="250" t="s">
        <v>642</v>
      </c>
      <c r="C116" s="197"/>
      <c r="D116" s="527"/>
      <c r="E116" s="527"/>
      <c r="F116" s="480"/>
    </row>
    <row r="117" spans="1:6" ht="38.25" customHeight="1" hidden="1">
      <c r="A117" s="203">
        <v>4541</v>
      </c>
      <c r="B117" s="251" t="s">
        <v>871</v>
      </c>
      <c r="C117" s="213" t="s">
        <v>875</v>
      </c>
      <c r="D117" s="529">
        <f t="shared" si="1"/>
        <v>0</v>
      </c>
      <c r="E117" s="529"/>
      <c r="F117" s="481" t="s">
        <v>993</v>
      </c>
    </row>
    <row r="118" spans="1:6" ht="38.25" customHeight="1" hidden="1">
      <c r="A118" s="203">
        <v>4542</v>
      </c>
      <c r="B118" s="245" t="s">
        <v>874</v>
      </c>
      <c r="C118" s="213" t="s">
        <v>876</v>
      </c>
      <c r="D118" s="529">
        <f t="shared" si="1"/>
        <v>0</v>
      </c>
      <c r="E118" s="529"/>
      <c r="F118" s="481" t="s">
        <v>993</v>
      </c>
    </row>
    <row r="119" spans="1:6" ht="24.75" hidden="1" thickBot="1">
      <c r="A119" s="204">
        <v>4543</v>
      </c>
      <c r="B119" s="252" t="s">
        <v>508</v>
      </c>
      <c r="C119" s="216" t="s">
        <v>877</v>
      </c>
      <c r="D119" s="543">
        <f t="shared" si="1"/>
        <v>0</v>
      </c>
      <c r="E119" s="543">
        <v>0</v>
      </c>
      <c r="F119" s="486" t="s">
        <v>993</v>
      </c>
    </row>
    <row r="120" spans="1:6" ht="12.75" hidden="1">
      <c r="A120" s="206"/>
      <c r="B120" s="247" t="s">
        <v>645</v>
      </c>
      <c r="C120" s="213"/>
      <c r="D120" s="192"/>
      <c r="E120" s="192"/>
      <c r="F120" s="481"/>
    </row>
    <row r="121" spans="1:6" ht="24" hidden="1">
      <c r="A121" s="206">
        <v>4544</v>
      </c>
      <c r="B121" s="247" t="s">
        <v>509</v>
      </c>
      <c r="C121" s="213"/>
      <c r="D121" s="192">
        <f t="shared" si="1"/>
        <v>0</v>
      </c>
      <c r="E121" s="192">
        <f>E123+E124</f>
        <v>0</v>
      </c>
      <c r="F121" s="481" t="s">
        <v>993</v>
      </c>
    </row>
    <row r="122" spans="1:6" ht="12.75" hidden="1">
      <c r="A122" s="206"/>
      <c r="B122" s="247" t="s">
        <v>658</v>
      </c>
      <c r="C122" s="213"/>
      <c r="D122" s="192"/>
      <c r="E122" s="192"/>
      <c r="F122" s="481"/>
    </row>
    <row r="123" spans="1:6" ht="31.5" customHeight="1" hidden="1">
      <c r="A123" s="342">
        <v>4545</v>
      </c>
      <c r="B123" s="290" t="s">
        <v>657</v>
      </c>
      <c r="C123" s="213"/>
      <c r="D123" s="192">
        <f t="shared" si="1"/>
        <v>0</v>
      </c>
      <c r="E123" s="192"/>
      <c r="F123" s="481" t="s">
        <v>993</v>
      </c>
    </row>
    <row r="124" spans="1:6" ht="12.75" hidden="1">
      <c r="A124" s="203">
        <v>4546</v>
      </c>
      <c r="B124" s="253" t="s">
        <v>661</v>
      </c>
      <c r="C124" s="213"/>
      <c r="D124" s="192">
        <f t="shared" si="1"/>
        <v>0</v>
      </c>
      <c r="E124" s="192"/>
      <c r="F124" s="481" t="s">
        <v>993</v>
      </c>
    </row>
    <row r="125" spans="1:6" ht="12.75" hidden="1">
      <c r="A125" s="203">
        <v>4547</v>
      </c>
      <c r="B125" s="247" t="s">
        <v>660</v>
      </c>
      <c r="C125" s="213"/>
      <c r="D125" s="192">
        <f t="shared" si="1"/>
        <v>0</v>
      </c>
      <c r="E125" s="192"/>
      <c r="F125" s="481" t="s">
        <v>993</v>
      </c>
    </row>
    <row r="126" spans="1:6" ht="13.5" hidden="1" thickBot="1">
      <c r="A126" s="206">
        <v>4548</v>
      </c>
      <c r="B126" s="248" t="s">
        <v>662</v>
      </c>
      <c r="C126" s="220"/>
      <c r="D126" s="475">
        <f t="shared" si="1"/>
        <v>0</v>
      </c>
      <c r="E126" s="475"/>
      <c r="F126" s="481" t="s">
        <v>993</v>
      </c>
    </row>
    <row r="127" spans="1:6" ht="32.25" customHeight="1" thickBot="1">
      <c r="A127" s="202">
        <v>4600</v>
      </c>
      <c r="B127" s="249" t="s">
        <v>543</v>
      </c>
      <c r="C127" s="211" t="s">
        <v>984</v>
      </c>
      <c r="D127" s="521">
        <f t="shared" si="1"/>
        <v>600</v>
      </c>
      <c r="E127" s="521">
        <f>E129+E133+E139</f>
        <v>600</v>
      </c>
      <c r="F127" s="482" t="s">
        <v>993</v>
      </c>
    </row>
    <row r="128" spans="1:6" ht="13.5" hidden="1" thickBot="1">
      <c r="A128" s="437"/>
      <c r="B128" s="441" t="s">
        <v>645</v>
      </c>
      <c r="C128" s="209"/>
      <c r="D128" s="521"/>
      <c r="E128" s="521"/>
      <c r="F128" s="479"/>
    </row>
    <row r="129" spans="1:6" ht="12.75" hidden="1">
      <c r="A129" s="453">
        <v>4610</v>
      </c>
      <c r="B129" s="439" t="s">
        <v>707</v>
      </c>
      <c r="C129" s="460"/>
      <c r="D129" s="525">
        <f t="shared" si="1"/>
        <v>0</v>
      </c>
      <c r="E129" s="525">
        <f>E131+E132</f>
        <v>0</v>
      </c>
      <c r="F129" s="487" t="s">
        <v>994</v>
      </c>
    </row>
    <row r="130" spans="1:6" ht="12.75" hidden="1">
      <c r="A130" s="436"/>
      <c r="B130" s="445" t="s">
        <v>645</v>
      </c>
      <c r="C130" s="461"/>
      <c r="D130" s="531">
        <f t="shared" si="1"/>
        <v>0</v>
      </c>
      <c r="E130" s="531"/>
      <c r="F130" s="481"/>
    </row>
    <row r="131" spans="1:6" ht="38.25" hidden="1">
      <c r="A131" s="436">
        <v>4610</v>
      </c>
      <c r="B131" s="457" t="s">
        <v>545</v>
      </c>
      <c r="C131" s="462" t="s">
        <v>544</v>
      </c>
      <c r="D131" s="527">
        <f t="shared" si="1"/>
        <v>0</v>
      </c>
      <c r="E131" s="527"/>
      <c r="F131" s="481" t="s">
        <v>993</v>
      </c>
    </row>
    <row r="132" spans="1:6" ht="39" hidden="1" thickBot="1">
      <c r="A132" s="436">
        <v>4620</v>
      </c>
      <c r="B132" s="446" t="s">
        <v>711</v>
      </c>
      <c r="C132" s="462" t="s">
        <v>708</v>
      </c>
      <c r="D132" s="527">
        <f t="shared" si="1"/>
        <v>0</v>
      </c>
      <c r="E132" s="527"/>
      <c r="F132" s="481" t="s">
        <v>993</v>
      </c>
    </row>
    <row r="133" spans="1:6" ht="35.25" thickBot="1">
      <c r="A133" s="442">
        <v>4630</v>
      </c>
      <c r="B133" s="447" t="s">
        <v>710</v>
      </c>
      <c r="C133" s="463" t="s">
        <v>984</v>
      </c>
      <c r="D133" s="527">
        <f t="shared" si="1"/>
        <v>600</v>
      </c>
      <c r="E133" s="527">
        <f>E135+E136+E137+E138</f>
        <v>600</v>
      </c>
      <c r="F133" s="481" t="s">
        <v>993</v>
      </c>
    </row>
    <row r="134" spans="1:6" ht="13.5" hidden="1" thickBot="1">
      <c r="A134" s="442"/>
      <c r="B134" s="448" t="s">
        <v>642</v>
      </c>
      <c r="C134" s="463"/>
      <c r="D134" s="527"/>
      <c r="E134" s="527"/>
      <c r="F134" s="481"/>
    </row>
    <row r="135" spans="1:6" ht="12.75" hidden="1">
      <c r="A135" s="443">
        <v>4631</v>
      </c>
      <c r="B135" s="449" t="s">
        <v>881</v>
      </c>
      <c r="C135" s="464" t="s">
        <v>878</v>
      </c>
      <c r="D135" s="531">
        <f t="shared" si="1"/>
        <v>0</v>
      </c>
      <c r="E135" s="531"/>
      <c r="F135" s="481" t="s">
        <v>993</v>
      </c>
    </row>
    <row r="136" spans="1:6" ht="25.5" customHeight="1" hidden="1">
      <c r="A136" s="443">
        <v>4632</v>
      </c>
      <c r="B136" s="450" t="s">
        <v>882</v>
      </c>
      <c r="C136" s="464" t="s">
        <v>879</v>
      </c>
      <c r="D136" s="531">
        <f t="shared" si="1"/>
        <v>0</v>
      </c>
      <c r="E136" s="531"/>
      <c r="F136" s="481" t="s">
        <v>993</v>
      </c>
    </row>
    <row r="137" spans="1:6" ht="17.25" customHeight="1" hidden="1">
      <c r="A137" s="443">
        <v>4633</v>
      </c>
      <c r="B137" s="449" t="s">
        <v>883</v>
      </c>
      <c r="C137" s="464" t="s">
        <v>880</v>
      </c>
      <c r="D137" s="531">
        <f t="shared" si="1"/>
        <v>0</v>
      </c>
      <c r="E137" s="531"/>
      <c r="F137" s="481" t="s">
        <v>993</v>
      </c>
    </row>
    <row r="138" spans="1:6" ht="14.25" customHeight="1">
      <c r="A138" s="443">
        <v>4634</v>
      </c>
      <c r="B138" s="449" t="s">
        <v>884</v>
      </c>
      <c r="C138" s="464" t="s">
        <v>575</v>
      </c>
      <c r="D138" s="531">
        <f t="shared" si="1"/>
        <v>600</v>
      </c>
      <c r="E138" s="531">
        <v>600</v>
      </c>
      <c r="F138" s="481" t="s">
        <v>993</v>
      </c>
    </row>
    <row r="139" spans="1:6" ht="13.5" thickBot="1">
      <c r="A139" s="443">
        <v>4640</v>
      </c>
      <c r="B139" s="451" t="s">
        <v>709</v>
      </c>
      <c r="C139" s="465" t="s">
        <v>984</v>
      </c>
      <c r="D139" s="531">
        <f t="shared" si="1"/>
        <v>0</v>
      </c>
      <c r="E139" s="531">
        <f>E141</f>
        <v>0</v>
      </c>
      <c r="F139" s="481" t="s">
        <v>993</v>
      </c>
    </row>
    <row r="140" spans="1:6" ht="13.5" thickBot="1">
      <c r="A140" s="442"/>
      <c r="B140" s="448" t="s">
        <v>642</v>
      </c>
      <c r="C140" s="463"/>
      <c r="D140" s="527"/>
      <c r="E140" s="527"/>
      <c r="F140" s="480"/>
    </row>
    <row r="141" spans="1:6" ht="13.5" thickBot="1">
      <c r="A141" s="444">
        <v>4641</v>
      </c>
      <c r="B141" s="452" t="s">
        <v>885</v>
      </c>
      <c r="C141" s="466" t="s">
        <v>886</v>
      </c>
      <c r="D141" s="537">
        <f aca="true" t="shared" si="2" ref="D141:D166">E141</f>
        <v>0</v>
      </c>
      <c r="E141" s="537"/>
      <c r="F141" s="483" t="s">
        <v>993</v>
      </c>
    </row>
    <row r="142" spans="1:6" ht="38.25" customHeight="1" thickBot="1">
      <c r="A142" s="201">
        <v>4700</v>
      </c>
      <c r="B142" s="254" t="s">
        <v>510</v>
      </c>
      <c r="C142" s="211" t="s">
        <v>984</v>
      </c>
      <c r="D142" s="521">
        <f t="shared" si="2"/>
        <v>26068.5</v>
      </c>
      <c r="E142" s="521">
        <f>E144+E148+E154+E157+E161+E164+E167</f>
        <v>26068.5</v>
      </c>
      <c r="F142" s="482">
        <f>F167</f>
        <v>0</v>
      </c>
    </row>
    <row r="143" spans="1:6" ht="13.5" thickBot="1">
      <c r="A143" s="201"/>
      <c r="B143" s="225" t="s">
        <v>645</v>
      </c>
      <c r="C143" s="209"/>
      <c r="D143" s="521"/>
      <c r="E143" s="521"/>
      <c r="F143" s="479"/>
    </row>
    <row r="144" spans="1:6" ht="40.5" customHeight="1" thickBot="1">
      <c r="A144" s="199">
        <v>4710</v>
      </c>
      <c r="B144" s="232" t="s">
        <v>511</v>
      </c>
      <c r="C144" s="197" t="s">
        <v>984</v>
      </c>
      <c r="D144" s="527">
        <f t="shared" si="2"/>
        <v>0</v>
      </c>
      <c r="E144" s="527">
        <f>E146+E147</f>
        <v>0</v>
      </c>
      <c r="F144" s="480" t="s">
        <v>993</v>
      </c>
    </row>
    <row r="145" spans="1:6" ht="13.5" thickBot="1">
      <c r="A145" s="199"/>
      <c r="B145" s="225" t="s">
        <v>642</v>
      </c>
      <c r="C145" s="197"/>
      <c r="D145" s="527">
        <f t="shared" si="2"/>
        <v>0</v>
      </c>
      <c r="E145" s="527"/>
      <c r="F145" s="480"/>
    </row>
    <row r="146" spans="1:6" ht="51" customHeight="1">
      <c r="A146" s="203">
        <v>4711</v>
      </c>
      <c r="B146" s="228" t="s">
        <v>546</v>
      </c>
      <c r="C146" s="213" t="s">
        <v>887</v>
      </c>
      <c r="D146" s="531">
        <f t="shared" si="2"/>
        <v>0</v>
      </c>
      <c r="E146" s="531">
        <v>0</v>
      </c>
      <c r="F146" s="481" t="s">
        <v>993</v>
      </c>
    </row>
    <row r="147" spans="1:6" ht="29.25" customHeight="1" thickBot="1">
      <c r="A147" s="204">
        <v>4712</v>
      </c>
      <c r="B147" s="237" t="s">
        <v>908</v>
      </c>
      <c r="C147" s="216" t="s">
        <v>889</v>
      </c>
      <c r="D147" s="537">
        <f t="shared" si="2"/>
        <v>0</v>
      </c>
      <c r="E147" s="537">
        <v>0</v>
      </c>
      <c r="F147" s="483" t="s">
        <v>993</v>
      </c>
    </row>
    <row r="148" spans="1:6" ht="50.25" customHeight="1" thickBot="1">
      <c r="A148" s="199">
        <v>4720</v>
      </c>
      <c r="B148" s="238" t="s">
        <v>512</v>
      </c>
      <c r="C148" s="197" t="s">
        <v>984</v>
      </c>
      <c r="D148" s="527">
        <f t="shared" si="2"/>
        <v>300</v>
      </c>
      <c r="E148" s="527">
        <f>E150+E151+E152+E153</f>
        <v>300</v>
      </c>
      <c r="F148" s="480" t="s">
        <v>993</v>
      </c>
    </row>
    <row r="149" spans="1:6" ht="13.5" thickBot="1">
      <c r="A149" s="199"/>
      <c r="B149" s="225" t="s">
        <v>642</v>
      </c>
      <c r="C149" s="197"/>
      <c r="D149" s="527"/>
      <c r="E149" s="527"/>
      <c r="F149" s="480"/>
    </row>
    <row r="150" spans="1:6" ht="15.75" customHeight="1">
      <c r="A150" s="203">
        <v>4721</v>
      </c>
      <c r="B150" s="235" t="s">
        <v>767</v>
      </c>
      <c r="C150" s="213" t="s">
        <v>909</v>
      </c>
      <c r="D150" s="531">
        <f t="shared" si="2"/>
        <v>0</v>
      </c>
      <c r="E150" s="531"/>
      <c r="F150" s="481" t="s">
        <v>993</v>
      </c>
    </row>
    <row r="151" spans="1:6" ht="12.75">
      <c r="A151" s="203">
        <v>4722</v>
      </c>
      <c r="B151" s="235" t="s">
        <v>768</v>
      </c>
      <c r="C151" s="221">
        <v>4822</v>
      </c>
      <c r="D151" s="531">
        <f t="shared" si="2"/>
        <v>0</v>
      </c>
      <c r="E151" s="531">
        <v>0</v>
      </c>
      <c r="F151" s="481" t="s">
        <v>993</v>
      </c>
    </row>
    <row r="152" spans="1:6" ht="12.75">
      <c r="A152" s="203">
        <v>4723</v>
      </c>
      <c r="B152" s="235" t="s">
        <v>912</v>
      </c>
      <c r="C152" s="213" t="s">
        <v>910</v>
      </c>
      <c r="D152" s="531">
        <f t="shared" si="2"/>
        <v>300</v>
      </c>
      <c r="E152" s="531">
        <v>300</v>
      </c>
      <c r="F152" s="481" t="s">
        <v>993</v>
      </c>
    </row>
    <row r="153" spans="1:6" ht="36.75" hidden="1" thickBot="1">
      <c r="A153" s="204">
        <v>4724</v>
      </c>
      <c r="B153" s="237" t="s">
        <v>913</v>
      </c>
      <c r="C153" s="216" t="s">
        <v>911</v>
      </c>
      <c r="D153" s="537">
        <f t="shared" si="2"/>
        <v>0</v>
      </c>
      <c r="E153" s="537"/>
      <c r="F153" s="483" t="s">
        <v>993</v>
      </c>
    </row>
    <row r="154" spans="1:6" ht="24.75" hidden="1" thickBot="1">
      <c r="A154" s="199">
        <v>4730</v>
      </c>
      <c r="B154" s="238" t="s">
        <v>513</v>
      </c>
      <c r="C154" s="197" t="s">
        <v>984</v>
      </c>
      <c r="D154" s="527">
        <f t="shared" si="2"/>
        <v>0</v>
      </c>
      <c r="E154" s="527">
        <f>E156</f>
        <v>0</v>
      </c>
      <c r="F154" s="480" t="s">
        <v>993</v>
      </c>
    </row>
    <row r="155" spans="1:6" ht="13.5" hidden="1" thickBot="1">
      <c r="A155" s="199"/>
      <c r="B155" s="225" t="s">
        <v>642</v>
      </c>
      <c r="C155" s="197"/>
      <c r="D155" s="527"/>
      <c r="E155" s="527"/>
      <c r="F155" s="480"/>
    </row>
    <row r="156" spans="1:6" ht="24" hidden="1">
      <c r="A156" s="203">
        <v>4731</v>
      </c>
      <c r="B156" s="243" t="s">
        <v>866</v>
      </c>
      <c r="C156" s="213" t="s">
        <v>914</v>
      </c>
      <c r="D156" s="531">
        <f t="shared" si="2"/>
        <v>0</v>
      </c>
      <c r="E156" s="531"/>
      <c r="F156" s="481" t="s">
        <v>993</v>
      </c>
    </row>
    <row r="157" spans="1:6" ht="47.25" hidden="1" thickBot="1">
      <c r="A157" s="203">
        <v>4740</v>
      </c>
      <c r="B157" s="255" t="s">
        <v>514</v>
      </c>
      <c r="C157" s="214" t="s">
        <v>984</v>
      </c>
      <c r="D157" s="531">
        <f t="shared" si="2"/>
        <v>0</v>
      </c>
      <c r="E157" s="531">
        <f>E159+E160</f>
        <v>0</v>
      </c>
      <c r="F157" s="481" t="s">
        <v>993</v>
      </c>
    </row>
    <row r="158" spans="1:6" ht="13.5" hidden="1" thickBot="1">
      <c r="A158" s="199"/>
      <c r="B158" s="225" t="s">
        <v>642</v>
      </c>
      <c r="C158" s="197"/>
      <c r="D158" s="527"/>
      <c r="E158" s="527"/>
      <c r="F158" s="480"/>
    </row>
    <row r="159" spans="1:6" ht="27.75" customHeight="1" hidden="1">
      <c r="A159" s="203">
        <v>4741</v>
      </c>
      <c r="B159" s="235" t="s">
        <v>769</v>
      </c>
      <c r="C159" s="213" t="s">
        <v>915</v>
      </c>
      <c r="D159" s="531">
        <f t="shared" si="2"/>
        <v>0</v>
      </c>
      <c r="E159" s="531"/>
      <c r="F159" s="481" t="s">
        <v>993</v>
      </c>
    </row>
    <row r="160" spans="1:6" ht="27" customHeight="1" hidden="1" thickBot="1">
      <c r="A160" s="204">
        <v>4742</v>
      </c>
      <c r="B160" s="237" t="s">
        <v>917</v>
      </c>
      <c r="C160" s="216" t="s">
        <v>916</v>
      </c>
      <c r="D160" s="537">
        <f t="shared" si="2"/>
        <v>0</v>
      </c>
      <c r="E160" s="537"/>
      <c r="F160" s="483" t="s">
        <v>993</v>
      </c>
    </row>
    <row r="161" spans="1:6" ht="39.75" customHeight="1" hidden="1" thickBot="1">
      <c r="A161" s="199">
        <v>4750</v>
      </c>
      <c r="B161" s="238" t="s">
        <v>515</v>
      </c>
      <c r="C161" s="197" t="s">
        <v>984</v>
      </c>
      <c r="D161" s="527">
        <f t="shared" si="2"/>
        <v>0</v>
      </c>
      <c r="E161" s="527">
        <f>E163</f>
        <v>0</v>
      </c>
      <c r="F161" s="480" t="s">
        <v>993</v>
      </c>
    </row>
    <row r="162" spans="1:6" ht="13.5" hidden="1" thickBot="1">
      <c r="A162" s="199"/>
      <c r="B162" s="225" t="s">
        <v>642</v>
      </c>
      <c r="C162" s="197"/>
      <c r="D162" s="527"/>
      <c r="E162" s="527"/>
      <c r="F162" s="480"/>
    </row>
    <row r="163" spans="1:6" ht="39.75" customHeight="1" hidden="1" thickBot="1">
      <c r="A163" s="204">
        <v>4751</v>
      </c>
      <c r="B163" s="237" t="s">
        <v>918</v>
      </c>
      <c r="C163" s="216" t="s">
        <v>919</v>
      </c>
      <c r="D163" s="537">
        <f t="shared" si="2"/>
        <v>0</v>
      </c>
      <c r="E163" s="537"/>
      <c r="F163" s="483" t="s">
        <v>993</v>
      </c>
    </row>
    <row r="164" spans="1:6" ht="17.25" customHeight="1" hidden="1" thickBot="1">
      <c r="A164" s="199">
        <v>4760</v>
      </c>
      <c r="B164" s="256" t="s">
        <v>516</v>
      </c>
      <c r="C164" s="197" t="s">
        <v>984</v>
      </c>
      <c r="D164" s="527">
        <f t="shared" si="2"/>
        <v>0</v>
      </c>
      <c r="E164" s="527">
        <f>E166</f>
        <v>0</v>
      </c>
      <c r="F164" s="480" t="s">
        <v>993</v>
      </c>
    </row>
    <row r="165" spans="1:6" ht="13.5" hidden="1" thickBot="1">
      <c r="A165" s="199"/>
      <c r="B165" s="225" t="s">
        <v>642</v>
      </c>
      <c r="C165" s="197"/>
      <c r="D165" s="527"/>
      <c r="E165" s="527"/>
      <c r="F165" s="480"/>
    </row>
    <row r="166" spans="1:6" ht="17.25" customHeight="1" hidden="1">
      <c r="A166" s="203">
        <v>4761</v>
      </c>
      <c r="B166" s="235" t="s">
        <v>921</v>
      </c>
      <c r="C166" s="213" t="s">
        <v>920</v>
      </c>
      <c r="D166" s="531">
        <f t="shared" si="2"/>
        <v>0</v>
      </c>
      <c r="E166" s="531"/>
      <c r="F166" s="481" t="s">
        <v>993</v>
      </c>
    </row>
    <row r="167" spans="1:6" ht="13.5" thickBot="1">
      <c r="A167" s="207">
        <v>4770</v>
      </c>
      <c r="B167" s="239" t="s">
        <v>517</v>
      </c>
      <c r="C167" s="214" t="s">
        <v>984</v>
      </c>
      <c r="D167" s="531">
        <f>E167+F167-Sheet1!F137</f>
        <v>13756.6</v>
      </c>
      <c r="E167" s="531">
        <f>E169</f>
        <v>25768.5</v>
      </c>
      <c r="F167" s="481">
        <f>F169</f>
        <v>0</v>
      </c>
    </row>
    <row r="168" spans="1:6" ht="13.5" thickBot="1">
      <c r="A168" s="199"/>
      <c r="B168" s="225" t="s">
        <v>642</v>
      </c>
      <c r="C168" s="197"/>
      <c r="D168" s="527"/>
      <c r="E168" s="527"/>
      <c r="F168" s="480"/>
    </row>
    <row r="169" spans="1:6" ht="12.75">
      <c r="A169" s="207">
        <v>4771</v>
      </c>
      <c r="B169" s="235" t="s">
        <v>926</v>
      </c>
      <c r="C169" s="213" t="s">
        <v>922</v>
      </c>
      <c r="D169" s="531">
        <f>E169+F169-Sheet1!F137</f>
        <v>13756.6</v>
      </c>
      <c r="E169" s="531">
        <f>26268.5-500</f>
        <v>25768.5</v>
      </c>
      <c r="F169" s="481">
        <v>0</v>
      </c>
    </row>
    <row r="170" spans="1:6" ht="36.75" thickBot="1">
      <c r="A170" s="208">
        <v>4772</v>
      </c>
      <c r="B170" s="343" t="s">
        <v>715</v>
      </c>
      <c r="C170" s="197" t="s">
        <v>984</v>
      </c>
      <c r="D170" s="554">
        <f>E170+F170</f>
        <v>0</v>
      </c>
      <c r="E170" s="554"/>
      <c r="F170" s="484">
        <v>0</v>
      </c>
    </row>
    <row r="171" spans="1:6" s="181" customFormat="1" ht="56.25" customHeight="1" thickBot="1">
      <c r="A171" s="202">
        <v>5000</v>
      </c>
      <c r="B171" s="412" t="s">
        <v>217</v>
      </c>
      <c r="C171" s="211" t="s">
        <v>984</v>
      </c>
      <c r="D171" s="519">
        <f>F171</f>
        <v>6000</v>
      </c>
      <c r="E171" s="519" t="s">
        <v>993</v>
      </c>
      <c r="F171" s="520">
        <f>F173+F191+F197+F200</f>
        <v>6000</v>
      </c>
    </row>
    <row r="172" spans="1:6" ht="13.5" thickBot="1">
      <c r="A172" s="201"/>
      <c r="B172" s="225" t="s">
        <v>645</v>
      </c>
      <c r="C172" s="209"/>
      <c r="D172" s="521">
        <f aca="true" t="shared" si="3" ref="D172:D229">F172</f>
        <v>0</v>
      </c>
      <c r="E172" s="521"/>
      <c r="F172" s="522"/>
    </row>
    <row r="173" spans="1:6" ht="23.25" thickBot="1">
      <c r="A173" s="199">
        <v>5100</v>
      </c>
      <c r="B173" s="257" t="s">
        <v>216</v>
      </c>
      <c r="C173" s="197" t="s">
        <v>984</v>
      </c>
      <c r="D173" s="523">
        <f t="shared" si="3"/>
        <v>6000</v>
      </c>
      <c r="E173" s="523" t="s">
        <v>993</v>
      </c>
      <c r="F173" s="524">
        <f>F175+F180+F185</f>
        <v>6000</v>
      </c>
    </row>
    <row r="174" spans="1:6" ht="12.75">
      <c r="A174" s="454"/>
      <c r="B174" s="250" t="s">
        <v>645</v>
      </c>
      <c r="C174" s="440"/>
      <c r="D174" s="525">
        <f t="shared" si="3"/>
        <v>0</v>
      </c>
      <c r="E174" s="525"/>
      <c r="F174" s="526"/>
    </row>
    <row r="175" spans="1:6" ht="24">
      <c r="A175" s="199">
        <v>5110</v>
      </c>
      <c r="B175" s="238" t="s">
        <v>518</v>
      </c>
      <c r="C175" s="197" t="s">
        <v>984</v>
      </c>
      <c r="D175" s="523">
        <f t="shared" si="3"/>
        <v>0</v>
      </c>
      <c r="E175" s="523" t="s">
        <v>993</v>
      </c>
      <c r="F175" s="524">
        <f>F177+F178+F179</f>
        <v>0</v>
      </c>
    </row>
    <row r="176" spans="1:6" ht="12.75">
      <c r="A176" s="199"/>
      <c r="B176" s="438" t="s">
        <v>642</v>
      </c>
      <c r="C176" s="197"/>
      <c r="D176" s="527">
        <f t="shared" si="3"/>
        <v>0</v>
      </c>
      <c r="E176" s="527"/>
      <c r="F176" s="528"/>
    </row>
    <row r="177" spans="1:6" ht="12.75">
      <c r="A177" s="203">
        <v>5111</v>
      </c>
      <c r="B177" s="257" t="s">
        <v>700</v>
      </c>
      <c r="C177" s="222" t="s">
        <v>923</v>
      </c>
      <c r="D177" s="529">
        <f t="shared" si="3"/>
        <v>0</v>
      </c>
      <c r="E177" s="529" t="s">
        <v>993</v>
      </c>
      <c r="F177" s="530">
        <v>0</v>
      </c>
    </row>
    <row r="178" spans="1:6" ht="20.25" customHeight="1">
      <c r="A178" s="203">
        <v>5112</v>
      </c>
      <c r="B178" s="235" t="s">
        <v>701</v>
      </c>
      <c r="C178" s="222" t="s">
        <v>924</v>
      </c>
      <c r="D178" s="529">
        <f t="shared" si="3"/>
        <v>0</v>
      </c>
      <c r="E178" s="529" t="s">
        <v>993</v>
      </c>
      <c r="F178" s="530">
        <v>0</v>
      </c>
    </row>
    <row r="179" spans="1:6" ht="26.25" customHeight="1">
      <c r="A179" s="203">
        <v>5113</v>
      </c>
      <c r="B179" s="235" t="s">
        <v>702</v>
      </c>
      <c r="C179" s="222" t="s">
        <v>925</v>
      </c>
      <c r="D179" s="529">
        <f t="shared" si="3"/>
        <v>0</v>
      </c>
      <c r="E179" s="529" t="s">
        <v>993</v>
      </c>
      <c r="F179" s="530">
        <v>0</v>
      </c>
    </row>
    <row r="180" spans="1:6" ht="28.5" customHeight="1">
      <c r="A180" s="203">
        <v>5120</v>
      </c>
      <c r="B180" s="239" t="s">
        <v>519</v>
      </c>
      <c r="C180" s="214" t="s">
        <v>984</v>
      </c>
      <c r="D180" s="529">
        <f t="shared" si="3"/>
        <v>6000</v>
      </c>
      <c r="E180" s="529" t="s">
        <v>993</v>
      </c>
      <c r="F180" s="530">
        <f>F182+F183+F184</f>
        <v>6000</v>
      </c>
    </row>
    <row r="181" spans="1:6" ht="12.75">
      <c r="A181" s="199"/>
      <c r="B181" s="456" t="s">
        <v>642</v>
      </c>
      <c r="C181" s="197"/>
      <c r="D181" s="527">
        <f t="shared" si="3"/>
        <v>0</v>
      </c>
      <c r="E181" s="527"/>
      <c r="F181" s="528"/>
    </row>
    <row r="182" spans="1:6" ht="12.75">
      <c r="A182" s="203">
        <v>5121</v>
      </c>
      <c r="B182" s="235" t="s">
        <v>697</v>
      </c>
      <c r="C182" s="222" t="s">
        <v>927</v>
      </c>
      <c r="D182" s="529">
        <f t="shared" si="3"/>
        <v>0</v>
      </c>
      <c r="E182" s="529" t="s">
        <v>993</v>
      </c>
      <c r="F182" s="530">
        <v>0</v>
      </c>
    </row>
    <row r="183" spans="1:6" ht="12.75">
      <c r="A183" s="203">
        <v>5122</v>
      </c>
      <c r="B183" s="235" t="s">
        <v>698</v>
      </c>
      <c r="C183" s="222" t="s">
        <v>928</v>
      </c>
      <c r="D183" s="529">
        <f t="shared" si="3"/>
        <v>1000</v>
      </c>
      <c r="E183" s="529" t="s">
        <v>993</v>
      </c>
      <c r="F183" s="530">
        <v>1000</v>
      </c>
    </row>
    <row r="184" spans="1:6" ht="17.25" customHeight="1">
      <c r="A184" s="203">
        <v>5123</v>
      </c>
      <c r="B184" s="235" t="s">
        <v>699</v>
      </c>
      <c r="C184" s="222" t="s">
        <v>929</v>
      </c>
      <c r="D184" s="467">
        <f t="shared" si="3"/>
        <v>5000</v>
      </c>
      <c r="E184" s="467" t="s">
        <v>993</v>
      </c>
      <c r="F184" s="490">
        <v>5000</v>
      </c>
    </row>
    <row r="185" spans="1:6" ht="28.5" customHeight="1">
      <c r="A185" s="203">
        <v>5130</v>
      </c>
      <c r="B185" s="239" t="s">
        <v>520</v>
      </c>
      <c r="C185" s="214" t="s">
        <v>984</v>
      </c>
      <c r="D185" s="529">
        <f t="shared" si="3"/>
        <v>0</v>
      </c>
      <c r="E185" s="529" t="s">
        <v>993</v>
      </c>
      <c r="F185" s="530">
        <f>F187+F188+F189+F190</f>
        <v>0</v>
      </c>
    </row>
    <row r="186" spans="1:6" ht="12.75">
      <c r="A186" s="199"/>
      <c r="B186" s="438" t="s">
        <v>642</v>
      </c>
      <c r="C186" s="197"/>
      <c r="D186" s="527">
        <f t="shared" si="3"/>
        <v>0</v>
      </c>
      <c r="E186" s="527"/>
      <c r="F186" s="528"/>
    </row>
    <row r="187" spans="1:6" ht="17.25" customHeight="1">
      <c r="A187" s="203">
        <v>5131</v>
      </c>
      <c r="B187" s="257" t="s">
        <v>932</v>
      </c>
      <c r="C187" s="222" t="s">
        <v>930</v>
      </c>
      <c r="D187" s="529">
        <f t="shared" si="3"/>
        <v>0</v>
      </c>
      <c r="E187" s="529" t="s">
        <v>993</v>
      </c>
      <c r="F187" s="530"/>
    </row>
    <row r="188" spans="1:6" ht="17.25" customHeight="1">
      <c r="A188" s="203">
        <v>5132</v>
      </c>
      <c r="B188" s="235" t="s">
        <v>694</v>
      </c>
      <c r="C188" s="222" t="s">
        <v>931</v>
      </c>
      <c r="D188" s="529">
        <f t="shared" si="3"/>
        <v>0</v>
      </c>
      <c r="E188" s="529" t="s">
        <v>993</v>
      </c>
      <c r="F188" s="530"/>
    </row>
    <row r="189" spans="1:6" ht="17.25" customHeight="1">
      <c r="A189" s="203">
        <v>5133</v>
      </c>
      <c r="B189" s="235" t="s">
        <v>695</v>
      </c>
      <c r="C189" s="222" t="s">
        <v>938</v>
      </c>
      <c r="D189" s="529">
        <f t="shared" si="3"/>
        <v>0</v>
      </c>
      <c r="E189" s="529" t="s">
        <v>993</v>
      </c>
      <c r="F189" s="530"/>
    </row>
    <row r="190" spans="1:6" ht="17.25" customHeight="1">
      <c r="A190" s="203">
        <v>5134</v>
      </c>
      <c r="B190" s="235" t="s">
        <v>696</v>
      </c>
      <c r="C190" s="222" t="s">
        <v>939</v>
      </c>
      <c r="D190" s="529">
        <f t="shared" si="3"/>
        <v>0</v>
      </c>
      <c r="E190" s="529" t="s">
        <v>993</v>
      </c>
      <c r="F190" s="530">
        <v>0</v>
      </c>
    </row>
    <row r="191" spans="1:6" ht="19.5" customHeight="1" hidden="1" thickBot="1">
      <c r="A191" s="203">
        <v>5200</v>
      </c>
      <c r="B191" s="239" t="s">
        <v>521</v>
      </c>
      <c r="C191" s="214" t="s">
        <v>984</v>
      </c>
      <c r="D191" s="467">
        <f t="shared" si="3"/>
        <v>0</v>
      </c>
      <c r="E191" s="467" t="s">
        <v>993</v>
      </c>
      <c r="F191" s="490">
        <f>F193+F194+F195+F196</f>
        <v>0</v>
      </c>
    </row>
    <row r="192" spans="1:6" ht="12.75" hidden="1">
      <c r="A192" s="454"/>
      <c r="B192" s="250" t="s">
        <v>645</v>
      </c>
      <c r="C192" s="440"/>
      <c r="D192" s="476">
        <f t="shared" si="3"/>
        <v>0</v>
      </c>
      <c r="E192" s="476"/>
      <c r="F192" s="489"/>
    </row>
    <row r="193" spans="1:6" ht="27" customHeight="1" hidden="1">
      <c r="A193" s="199">
        <v>5211</v>
      </c>
      <c r="B193" s="257" t="s">
        <v>716</v>
      </c>
      <c r="C193" s="455" t="s">
        <v>933</v>
      </c>
      <c r="D193" s="469">
        <f t="shared" si="3"/>
        <v>0</v>
      </c>
      <c r="E193" s="469" t="s">
        <v>993</v>
      </c>
      <c r="F193" s="488"/>
    </row>
    <row r="194" spans="1:6" ht="17.25" customHeight="1" hidden="1">
      <c r="A194" s="203">
        <v>5221</v>
      </c>
      <c r="B194" s="235" t="s">
        <v>717</v>
      </c>
      <c r="C194" s="222" t="s">
        <v>934</v>
      </c>
      <c r="D194" s="467">
        <f t="shared" si="3"/>
        <v>0</v>
      </c>
      <c r="E194" s="467" t="s">
        <v>993</v>
      </c>
      <c r="F194" s="490"/>
    </row>
    <row r="195" spans="1:6" ht="24.75" customHeight="1" hidden="1">
      <c r="A195" s="203">
        <v>5231</v>
      </c>
      <c r="B195" s="235" t="s">
        <v>736</v>
      </c>
      <c r="C195" s="222" t="s">
        <v>935</v>
      </c>
      <c r="D195" s="467">
        <f t="shared" si="3"/>
        <v>0</v>
      </c>
      <c r="E195" s="467" t="s">
        <v>993</v>
      </c>
      <c r="F195" s="490"/>
    </row>
    <row r="196" spans="1:6" ht="17.25" customHeight="1" hidden="1">
      <c r="A196" s="203">
        <v>5241</v>
      </c>
      <c r="B196" s="235" t="s">
        <v>937</v>
      </c>
      <c r="C196" s="222" t="s">
        <v>936</v>
      </c>
      <c r="D196" s="467">
        <f t="shared" si="3"/>
        <v>0</v>
      </c>
      <c r="E196" s="467" t="s">
        <v>993</v>
      </c>
      <c r="F196" s="490"/>
    </row>
    <row r="197" spans="1:6" ht="13.5" hidden="1" thickBot="1">
      <c r="A197" s="203">
        <v>5300</v>
      </c>
      <c r="B197" s="239" t="s">
        <v>522</v>
      </c>
      <c r="C197" s="214" t="s">
        <v>984</v>
      </c>
      <c r="D197" s="467">
        <f t="shared" si="3"/>
        <v>0</v>
      </c>
      <c r="E197" s="467" t="s">
        <v>993</v>
      </c>
      <c r="F197" s="490">
        <f>F199</f>
        <v>0</v>
      </c>
    </row>
    <row r="198" spans="1:6" ht="13.5" hidden="1" thickBot="1">
      <c r="A198" s="201"/>
      <c r="B198" s="225" t="s">
        <v>645</v>
      </c>
      <c r="C198" s="209"/>
      <c r="D198" s="470">
        <f t="shared" si="3"/>
        <v>0</v>
      </c>
      <c r="E198" s="470"/>
      <c r="F198" s="479"/>
    </row>
    <row r="199" spans="1:6" ht="13.5" customHeight="1" hidden="1">
      <c r="A199" s="203">
        <v>5311</v>
      </c>
      <c r="B199" s="235" t="s">
        <v>770</v>
      </c>
      <c r="C199" s="222" t="s">
        <v>940</v>
      </c>
      <c r="D199" s="467">
        <f t="shared" si="3"/>
        <v>0</v>
      </c>
      <c r="E199" s="467" t="s">
        <v>993</v>
      </c>
      <c r="F199" s="490"/>
    </row>
    <row r="200" spans="1:6" ht="24.75" hidden="1" thickBot="1">
      <c r="A200" s="203">
        <v>5400</v>
      </c>
      <c r="B200" s="239" t="s">
        <v>523</v>
      </c>
      <c r="C200" s="214" t="s">
        <v>984</v>
      </c>
      <c r="D200" s="467">
        <f t="shared" si="3"/>
        <v>0</v>
      </c>
      <c r="E200" s="467" t="s">
        <v>993</v>
      </c>
      <c r="F200" s="490">
        <f>F202+F203+F204+F205</f>
        <v>0</v>
      </c>
    </row>
    <row r="201" spans="1:6" ht="13.5" hidden="1" thickBot="1">
      <c r="A201" s="201"/>
      <c r="B201" s="225" t="s">
        <v>645</v>
      </c>
      <c r="C201" s="209"/>
      <c r="D201" s="470">
        <f t="shared" si="3"/>
        <v>0</v>
      </c>
      <c r="E201" s="470"/>
      <c r="F201" s="479"/>
    </row>
    <row r="202" spans="1:6" ht="12.75" hidden="1">
      <c r="A202" s="203">
        <v>5411</v>
      </c>
      <c r="B202" s="235" t="s">
        <v>771</v>
      </c>
      <c r="C202" s="222" t="s">
        <v>941</v>
      </c>
      <c r="D202" s="467">
        <f t="shared" si="3"/>
        <v>0</v>
      </c>
      <c r="E202" s="467" t="s">
        <v>993</v>
      </c>
      <c r="F202" s="490"/>
    </row>
    <row r="203" spans="1:6" ht="12.75" hidden="1">
      <c r="A203" s="203">
        <v>5421</v>
      </c>
      <c r="B203" s="235" t="s">
        <v>772</v>
      </c>
      <c r="C203" s="222" t="s">
        <v>942</v>
      </c>
      <c r="D203" s="467">
        <f t="shared" si="3"/>
        <v>0</v>
      </c>
      <c r="E203" s="467" t="s">
        <v>993</v>
      </c>
      <c r="F203" s="490"/>
    </row>
    <row r="204" spans="1:6" ht="12.75" hidden="1">
      <c r="A204" s="203">
        <v>5431</v>
      </c>
      <c r="B204" s="235" t="s">
        <v>944</v>
      </c>
      <c r="C204" s="222" t="s">
        <v>943</v>
      </c>
      <c r="D204" s="467">
        <f t="shared" si="3"/>
        <v>0</v>
      </c>
      <c r="E204" s="467" t="s">
        <v>993</v>
      </c>
      <c r="F204" s="490"/>
    </row>
    <row r="205" spans="1:6" ht="13.5" hidden="1" thickBot="1">
      <c r="A205" s="204">
        <v>5441</v>
      </c>
      <c r="B205" s="258" t="s">
        <v>860</v>
      </c>
      <c r="C205" s="223" t="s">
        <v>945</v>
      </c>
      <c r="D205" s="468">
        <f t="shared" si="3"/>
        <v>0</v>
      </c>
      <c r="E205" s="468" t="s">
        <v>993</v>
      </c>
      <c r="F205" s="491"/>
    </row>
    <row r="206" spans="1:6" s="499" customFormat="1" ht="59.25" customHeight="1">
      <c r="A206" s="496" t="s">
        <v>524</v>
      </c>
      <c r="B206" s="103" t="s">
        <v>735</v>
      </c>
      <c r="C206" s="497" t="s">
        <v>984</v>
      </c>
      <c r="D206" s="193">
        <f t="shared" si="3"/>
        <v>0</v>
      </c>
      <c r="E206" s="193" t="s">
        <v>983</v>
      </c>
      <c r="F206" s="498">
        <f>F208+F213+F221+F224</f>
        <v>0</v>
      </c>
    </row>
    <row r="207" spans="1:6" s="91" customFormat="1" ht="12.75" hidden="1">
      <c r="A207" s="100"/>
      <c r="B207" s="104" t="s">
        <v>641</v>
      </c>
      <c r="C207" s="110"/>
      <c r="D207" s="477">
        <f t="shared" si="3"/>
        <v>0</v>
      </c>
      <c r="E207" s="477"/>
      <c r="F207" s="492"/>
    </row>
    <row r="208" spans="1:6" s="1" customFormat="1" ht="28.5" hidden="1">
      <c r="A208" s="101" t="s">
        <v>525</v>
      </c>
      <c r="B208" s="105" t="s">
        <v>526</v>
      </c>
      <c r="C208" s="109" t="s">
        <v>984</v>
      </c>
      <c r="D208" s="477">
        <f t="shared" si="3"/>
        <v>0</v>
      </c>
      <c r="E208" s="477" t="s">
        <v>983</v>
      </c>
      <c r="F208" s="493">
        <f>F210+F211+F212</f>
        <v>0</v>
      </c>
    </row>
    <row r="209" spans="1:6" s="1" customFormat="1" ht="12.75" hidden="1">
      <c r="A209" s="101"/>
      <c r="B209" s="104" t="s">
        <v>641</v>
      </c>
      <c r="C209" s="109"/>
      <c r="D209" s="477">
        <f t="shared" si="3"/>
        <v>0</v>
      </c>
      <c r="E209" s="477" t="s">
        <v>983</v>
      </c>
      <c r="F209" s="493"/>
    </row>
    <row r="210" spans="1:6" s="1" customFormat="1" ht="12.75" hidden="1">
      <c r="A210" s="101" t="s">
        <v>527</v>
      </c>
      <c r="B210" s="106" t="s">
        <v>780</v>
      </c>
      <c r="C210" s="113" t="s">
        <v>774</v>
      </c>
      <c r="D210" s="477">
        <f t="shared" si="3"/>
        <v>0</v>
      </c>
      <c r="E210" s="477" t="s">
        <v>983</v>
      </c>
      <c r="F210" s="493"/>
    </row>
    <row r="211" spans="1:6" s="57" customFormat="1" ht="12.75" hidden="1">
      <c r="A211" s="101" t="s">
        <v>528</v>
      </c>
      <c r="B211" s="106" t="s">
        <v>779</v>
      </c>
      <c r="C211" s="113" t="s">
        <v>775</v>
      </c>
      <c r="D211" s="477">
        <f t="shared" si="3"/>
        <v>0</v>
      </c>
      <c r="E211" s="477" t="s">
        <v>983</v>
      </c>
      <c r="F211" s="494"/>
    </row>
    <row r="212" spans="1:7" s="1" customFormat="1" ht="13.5" customHeight="1" hidden="1">
      <c r="A212" s="99" t="s">
        <v>529</v>
      </c>
      <c r="B212" s="106" t="s">
        <v>782</v>
      </c>
      <c r="C212" s="113" t="s">
        <v>776</v>
      </c>
      <c r="D212" s="477">
        <f t="shared" si="3"/>
        <v>0</v>
      </c>
      <c r="E212" s="477" t="s">
        <v>983</v>
      </c>
      <c r="F212" s="493"/>
      <c r="G212" s="5"/>
    </row>
    <row r="213" spans="1:7" s="1" customFormat="1" ht="31.5" customHeight="1" hidden="1">
      <c r="A213" s="99" t="s">
        <v>530</v>
      </c>
      <c r="B213" s="105" t="s">
        <v>531</v>
      </c>
      <c r="C213" s="109" t="s">
        <v>984</v>
      </c>
      <c r="D213" s="477">
        <f t="shared" si="3"/>
        <v>0</v>
      </c>
      <c r="E213" s="477" t="s">
        <v>983</v>
      </c>
      <c r="F213" s="493">
        <f>F215+F216</f>
        <v>0</v>
      </c>
      <c r="G213" s="5"/>
    </row>
    <row r="214" spans="1:7" s="1" customFormat="1" ht="12.75" hidden="1">
      <c r="A214" s="99"/>
      <c r="B214" s="104" t="s">
        <v>641</v>
      </c>
      <c r="C214" s="109"/>
      <c r="D214" s="477">
        <f t="shared" si="3"/>
        <v>0</v>
      </c>
      <c r="E214" s="477"/>
      <c r="F214" s="493"/>
      <c r="G214" s="5"/>
    </row>
    <row r="215" spans="1:7" s="1" customFormat="1" ht="29.25" customHeight="1" hidden="1">
      <c r="A215" s="99" t="s">
        <v>532</v>
      </c>
      <c r="B215" s="106" t="s">
        <v>764</v>
      </c>
      <c r="C215" s="114" t="s">
        <v>783</v>
      </c>
      <c r="D215" s="477">
        <f t="shared" si="3"/>
        <v>0</v>
      </c>
      <c r="E215" s="477" t="s">
        <v>983</v>
      </c>
      <c r="F215" s="493"/>
      <c r="G215" s="5"/>
    </row>
    <row r="216" spans="1:7" s="1" customFormat="1" ht="25.5" hidden="1">
      <c r="A216" s="99" t="s">
        <v>533</v>
      </c>
      <c r="B216" s="106" t="s">
        <v>534</v>
      </c>
      <c r="C216" s="109" t="s">
        <v>984</v>
      </c>
      <c r="D216" s="477">
        <f t="shared" si="3"/>
        <v>0</v>
      </c>
      <c r="E216" s="477" t="s">
        <v>983</v>
      </c>
      <c r="F216" s="493">
        <f>F218+F219+F220</f>
        <v>0</v>
      </c>
      <c r="G216" s="5"/>
    </row>
    <row r="217" spans="1:7" s="1" customFormat="1" ht="12.75" hidden="1">
      <c r="A217" s="99"/>
      <c r="B217" s="104" t="s">
        <v>642</v>
      </c>
      <c r="C217" s="109"/>
      <c r="D217" s="477">
        <f t="shared" si="3"/>
        <v>0</v>
      </c>
      <c r="E217" s="477"/>
      <c r="F217" s="493"/>
      <c r="G217" s="5"/>
    </row>
    <row r="218" spans="1:7" s="1" customFormat="1" ht="12.75" hidden="1">
      <c r="A218" s="99" t="s">
        <v>535</v>
      </c>
      <c r="B218" s="104" t="s">
        <v>761</v>
      </c>
      <c r="C218" s="113" t="s">
        <v>787</v>
      </c>
      <c r="D218" s="477">
        <f t="shared" si="3"/>
        <v>0</v>
      </c>
      <c r="E218" s="477" t="s">
        <v>983</v>
      </c>
      <c r="F218" s="493"/>
      <c r="G218" s="5"/>
    </row>
    <row r="219" spans="1:7" s="1" customFormat="1" ht="25.5" hidden="1">
      <c r="A219" s="98" t="s">
        <v>536</v>
      </c>
      <c r="B219" s="104" t="s">
        <v>760</v>
      </c>
      <c r="C219" s="114" t="s">
        <v>788</v>
      </c>
      <c r="D219" s="477">
        <f t="shared" si="3"/>
        <v>0</v>
      </c>
      <c r="E219" s="477" t="s">
        <v>983</v>
      </c>
      <c r="F219" s="493"/>
      <c r="G219" s="5"/>
    </row>
    <row r="220" spans="1:7" s="1" customFormat="1" ht="25.5" hidden="1">
      <c r="A220" s="99" t="s">
        <v>537</v>
      </c>
      <c r="B220" s="107" t="s">
        <v>759</v>
      </c>
      <c r="C220" s="114" t="s">
        <v>789</v>
      </c>
      <c r="D220" s="477">
        <f t="shared" si="3"/>
        <v>0</v>
      </c>
      <c r="E220" s="477" t="s">
        <v>983</v>
      </c>
      <c r="F220" s="493"/>
      <c r="G220" s="5"/>
    </row>
    <row r="221" spans="1:6" s="1" customFormat="1" ht="28.5" hidden="1">
      <c r="A221" s="99" t="s">
        <v>538</v>
      </c>
      <c r="B221" s="105" t="s">
        <v>539</v>
      </c>
      <c r="C221" s="109" t="s">
        <v>984</v>
      </c>
      <c r="D221" s="477">
        <f t="shared" si="3"/>
        <v>0</v>
      </c>
      <c r="E221" s="477" t="s">
        <v>983</v>
      </c>
      <c r="F221" s="493">
        <f>F223</f>
        <v>0</v>
      </c>
    </row>
    <row r="222" spans="1:6" s="1" customFormat="1" ht="12.75" hidden="1">
      <c r="A222" s="99"/>
      <c r="B222" s="104" t="s">
        <v>641</v>
      </c>
      <c r="C222" s="109"/>
      <c r="D222" s="477">
        <f t="shared" si="3"/>
        <v>0</v>
      </c>
      <c r="E222" s="477"/>
      <c r="F222" s="493"/>
    </row>
    <row r="223" spans="1:6" s="1" customFormat="1" ht="25.5" hidden="1">
      <c r="A223" s="98" t="s">
        <v>540</v>
      </c>
      <c r="B223" s="106" t="s">
        <v>762</v>
      </c>
      <c r="C223" s="115" t="s">
        <v>791</v>
      </c>
      <c r="D223" s="477">
        <f t="shared" si="3"/>
        <v>0</v>
      </c>
      <c r="E223" s="477" t="s">
        <v>983</v>
      </c>
      <c r="F223" s="493"/>
    </row>
    <row r="224" spans="1:6" s="1" customFormat="1" ht="42.75">
      <c r="A224" s="99" t="s">
        <v>541</v>
      </c>
      <c r="B224" s="105" t="s">
        <v>548</v>
      </c>
      <c r="C224" s="109" t="s">
        <v>984</v>
      </c>
      <c r="D224" s="477">
        <f t="shared" si="3"/>
        <v>0</v>
      </c>
      <c r="E224" s="477" t="s">
        <v>983</v>
      </c>
      <c r="F224" s="493">
        <f>F226+F227+F228+F229</f>
        <v>0</v>
      </c>
    </row>
    <row r="225" spans="1:6" s="1" customFormat="1" ht="12.75">
      <c r="A225" s="99"/>
      <c r="B225" s="104" t="s">
        <v>641</v>
      </c>
      <c r="C225" s="109"/>
      <c r="D225" s="477">
        <f t="shared" si="3"/>
        <v>0</v>
      </c>
      <c r="E225" s="477"/>
      <c r="F225" s="493"/>
    </row>
    <row r="226" spans="1:6" s="1" customFormat="1" ht="12.75">
      <c r="A226" s="99" t="s">
        <v>542</v>
      </c>
      <c r="B226" s="106" t="s">
        <v>792</v>
      </c>
      <c r="C226" s="113" t="s">
        <v>795</v>
      </c>
      <c r="D226" s="477">
        <f t="shared" si="3"/>
        <v>0</v>
      </c>
      <c r="E226" s="477" t="s">
        <v>983</v>
      </c>
      <c r="F226" s="493">
        <v>0</v>
      </c>
    </row>
    <row r="227" spans="1:6" s="1" customFormat="1" ht="15.75" customHeight="1">
      <c r="A227" s="98" t="s">
        <v>549</v>
      </c>
      <c r="B227" s="106" t="s">
        <v>793</v>
      </c>
      <c r="C227" s="115" t="s">
        <v>796</v>
      </c>
      <c r="D227" s="477">
        <f t="shared" si="3"/>
        <v>0</v>
      </c>
      <c r="E227" s="477" t="s">
        <v>983</v>
      </c>
      <c r="F227" s="493"/>
    </row>
    <row r="228" spans="1:6" s="1" customFormat="1" ht="25.5">
      <c r="A228" s="99" t="s">
        <v>550</v>
      </c>
      <c r="B228" s="106" t="s">
        <v>794</v>
      </c>
      <c r="C228" s="114" t="s">
        <v>797</v>
      </c>
      <c r="D228" s="477">
        <f t="shared" si="3"/>
        <v>0</v>
      </c>
      <c r="E228" s="477" t="s">
        <v>983</v>
      </c>
      <c r="F228" s="493"/>
    </row>
    <row r="229" spans="1:6" s="1" customFormat="1" ht="26.25" thickBot="1">
      <c r="A229" s="102" t="s">
        <v>551</v>
      </c>
      <c r="B229" s="108" t="s">
        <v>763</v>
      </c>
      <c r="C229" s="116" t="s">
        <v>798</v>
      </c>
      <c r="D229" s="478">
        <f t="shared" si="3"/>
        <v>0</v>
      </c>
      <c r="E229" s="478" t="s">
        <v>983</v>
      </c>
      <c r="F229" s="495"/>
    </row>
    <row r="230" spans="1:6" s="35" customFormat="1" ht="12.75">
      <c r="A230" s="34"/>
      <c r="B230" s="38"/>
      <c r="C230" s="76"/>
      <c r="F230" s="36"/>
    </row>
    <row r="231" spans="1:6" s="35" customFormat="1" ht="12.75">
      <c r="A231" s="34"/>
      <c r="B231" s="42"/>
      <c r="C231" s="75"/>
      <c r="F231" s="36"/>
    </row>
    <row r="232" spans="1:6" s="35" customFormat="1" ht="12.75">
      <c r="A232" s="34"/>
      <c r="B232" s="43"/>
      <c r="C232" s="75"/>
      <c r="F232" s="36"/>
    </row>
    <row r="233" spans="1:6" s="35" customFormat="1" ht="12.75">
      <c r="A233" s="34"/>
      <c r="B233" s="44"/>
      <c r="C233" s="78"/>
      <c r="F233" s="36"/>
    </row>
    <row r="234" spans="1:6" s="35" customFormat="1" ht="12.75">
      <c r="A234" s="34"/>
      <c r="B234" s="42"/>
      <c r="C234" s="75"/>
      <c r="F234" s="36"/>
    </row>
    <row r="235" spans="1:6" s="35" customFormat="1" ht="12.75">
      <c r="A235" s="34"/>
      <c r="B235" s="45"/>
      <c r="C235" s="75"/>
      <c r="F235" s="36"/>
    </row>
    <row r="236" spans="1:6" s="35" customFormat="1" ht="12.75">
      <c r="A236" s="34"/>
      <c r="B236" s="45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4"/>
      <c r="C239" s="78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5"/>
      <c r="C241" s="75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4"/>
      <c r="C246" s="78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2"/>
      <c r="C248" s="75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0"/>
      <c r="C250" s="75"/>
      <c r="F250" s="36"/>
    </row>
    <row r="251" spans="1:6" s="35" customFormat="1" ht="12.75">
      <c r="A251" s="34"/>
      <c r="B251" s="44"/>
      <c r="C251" s="78"/>
      <c r="F251" s="36"/>
    </row>
    <row r="252" spans="1:6" s="35" customFormat="1" ht="12.75">
      <c r="A252" s="34"/>
      <c r="B252" s="45"/>
      <c r="C252" s="75"/>
      <c r="F252" s="36"/>
    </row>
    <row r="253" spans="1:6" s="35" customFormat="1" ht="12.75">
      <c r="A253" s="34"/>
      <c r="B253" s="45"/>
      <c r="C253" s="75"/>
      <c r="F253" s="36"/>
    </row>
    <row r="254" spans="1:6" s="35" customFormat="1" ht="12.75">
      <c r="A254" s="34"/>
      <c r="B254" s="44"/>
      <c r="C254" s="78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5"/>
      <c r="C256" s="75"/>
      <c r="F256" s="36"/>
    </row>
    <row r="257" spans="1:6" s="35" customFormat="1" ht="12.75">
      <c r="A257" s="34"/>
      <c r="B257" s="40"/>
      <c r="C257" s="75"/>
      <c r="F257" s="36"/>
    </row>
    <row r="258" spans="1:6" s="35" customFormat="1" ht="12.75">
      <c r="A258" s="34"/>
      <c r="B258" s="44"/>
      <c r="C258" s="78"/>
      <c r="F258" s="36"/>
    </row>
    <row r="259" spans="1:6" s="35" customFormat="1" ht="12.75">
      <c r="A259" s="34"/>
      <c r="B259" s="45"/>
      <c r="C259" s="75"/>
      <c r="F259" s="36"/>
    </row>
    <row r="260" spans="1:6" s="35" customFormat="1" ht="12.75">
      <c r="A260" s="34"/>
      <c r="B260" s="45"/>
      <c r="C260" s="75"/>
      <c r="F260" s="36"/>
    </row>
    <row r="261" spans="1:6" s="35" customFormat="1" ht="12.75">
      <c r="A261" s="34"/>
      <c r="B261" s="44"/>
      <c r="C261" s="78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5"/>
      <c r="C263" s="75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4"/>
      <c r="C267" s="78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5"/>
      <c r="C269" s="75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2"/>
      <c r="C271" s="75"/>
      <c r="F271" s="36"/>
    </row>
    <row r="272" spans="1:6" s="35" customFormat="1" ht="12.75">
      <c r="A272" s="34"/>
      <c r="B272" s="42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5"/>
      <c r="C276" s="75"/>
      <c r="F276" s="36"/>
    </row>
    <row r="277" spans="1:6" s="35" customFormat="1" ht="12.75">
      <c r="A277" s="34"/>
      <c r="B277" s="45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3"/>
      <c r="C279" s="75"/>
      <c r="F279" s="36"/>
    </row>
    <row r="280" spans="1:6" s="35" customFormat="1" ht="12.75">
      <c r="A280" s="34"/>
      <c r="B280" s="42"/>
      <c r="C280" s="78"/>
      <c r="F280" s="36"/>
    </row>
    <row r="281" spans="1:6" s="35" customFormat="1" ht="65.25" customHeight="1">
      <c r="A281" s="34"/>
      <c r="B281" s="45"/>
      <c r="C281" s="75"/>
      <c r="F281" s="36"/>
    </row>
    <row r="282" spans="1:6" s="35" customFormat="1" ht="39.75" customHeight="1">
      <c r="A282" s="34"/>
      <c r="B282" s="45"/>
      <c r="C282" s="75"/>
      <c r="F282" s="36"/>
    </row>
    <row r="283" spans="1:6" s="35" customFormat="1" ht="12.75">
      <c r="A283" s="34"/>
      <c r="B283" s="45"/>
      <c r="C283" s="75"/>
      <c r="F283" s="36"/>
    </row>
    <row r="284" spans="1:6" s="35" customFormat="1" ht="12.75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6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39"/>
      <c r="C296" s="75"/>
      <c r="F296" s="36"/>
    </row>
    <row r="297" spans="1:6" s="35" customFormat="1" ht="12.75">
      <c r="A297" s="34"/>
      <c r="B297" s="39"/>
      <c r="C297" s="75"/>
      <c r="F297" s="36"/>
    </row>
    <row r="298" spans="1:6" s="35" customFormat="1" ht="12.75">
      <c r="A298" s="34"/>
      <c r="B298" s="39"/>
      <c r="C298" s="77"/>
      <c r="F298" s="36"/>
    </row>
    <row r="299" spans="1:6" s="35" customFormat="1" ht="12.75">
      <c r="A299" s="34"/>
      <c r="B299" s="39"/>
      <c r="C299" s="77"/>
      <c r="F299" s="36"/>
    </row>
    <row r="300" spans="1:6" s="35" customFormat="1" ht="12.75">
      <c r="A300" s="34"/>
      <c r="B300" s="37"/>
      <c r="C300" s="77"/>
      <c r="F300" s="36"/>
    </row>
    <row r="301" spans="1:6" s="35" customFormat="1" ht="12.75">
      <c r="A301" s="34"/>
      <c r="B301" s="45"/>
      <c r="C301" s="75"/>
      <c r="F301" s="36"/>
    </row>
    <row r="302" spans="1:6" s="35" customFormat="1" ht="12.75">
      <c r="A302" s="34"/>
      <c r="B302" s="45"/>
      <c r="C302" s="75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7"/>
      <c r="C305" s="75"/>
      <c r="F305" s="36"/>
    </row>
    <row r="306" spans="1:6" s="35" customFormat="1" ht="12.75">
      <c r="A306" s="34"/>
      <c r="B306" s="47"/>
      <c r="C306" s="79"/>
      <c r="F306" s="36"/>
    </row>
    <row r="307" spans="1:6" s="35" customFormat="1" ht="12.75">
      <c r="A307" s="34"/>
      <c r="B307" s="48"/>
      <c r="C307" s="79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7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9"/>
      <c r="C332" s="80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7"/>
      <c r="C334" s="79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50"/>
      <c r="C348" s="75"/>
      <c r="F348" s="36"/>
    </row>
    <row r="349" spans="1:6" s="35" customFormat="1" ht="12.75">
      <c r="A349" s="34"/>
      <c r="B349" s="39"/>
      <c r="C349" s="77"/>
      <c r="F349" s="36"/>
    </row>
    <row r="350" spans="1:6" s="35" customFormat="1" ht="12.75">
      <c r="A350" s="34"/>
      <c r="B350" s="39"/>
      <c r="C350" s="81"/>
      <c r="F350" s="36"/>
    </row>
    <row r="351" spans="1:6" s="35" customFormat="1" ht="12.75">
      <c r="A351" s="34"/>
      <c r="B351" s="39"/>
      <c r="C351" s="81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40"/>
      <c r="C354" s="81"/>
      <c r="F354" s="36"/>
    </row>
    <row r="355" spans="1:6" s="35" customFormat="1" ht="12.75">
      <c r="A355" s="34"/>
      <c r="B355" s="41"/>
      <c r="C355" s="82"/>
      <c r="F355" s="36"/>
    </row>
    <row r="356" spans="1:6" s="35" customFormat="1" ht="12.75">
      <c r="A356" s="34"/>
      <c r="B356" s="39"/>
      <c r="C356" s="81"/>
      <c r="F356" s="36"/>
    </row>
    <row r="357" spans="1:6" s="35" customFormat="1" ht="12.75">
      <c r="A357" s="34"/>
      <c r="B357" s="39"/>
      <c r="C357" s="81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41"/>
      <c r="C359" s="82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39"/>
      <c r="C361" s="81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41"/>
      <c r="C374" s="82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0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39"/>
      <c r="C378" s="81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41"/>
      <c r="C380" s="80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2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39"/>
      <c r="C384" s="81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41"/>
      <c r="C386" s="82"/>
      <c r="F386" s="36"/>
    </row>
    <row r="387" spans="1:6" s="35" customFormat="1" ht="12.75">
      <c r="A387" s="34"/>
      <c r="B387" s="39"/>
      <c r="C387" s="81"/>
      <c r="F387" s="36"/>
    </row>
    <row r="388" spans="1:3" s="35" customFormat="1" ht="12.75">
      <c r="A388" s="34"/>
      <c r="B388" s="39"/>
      <c r="C388" s="81"/>
    </row>
    <row r="389" spans="1:3" s="35" customFormat="1" ht="14.25">
      <c r="A389" s="34"/>
      <c r="B389" s="51"/>
      <c r="C389" s="81"/>
    </row>
    <row r="390" spans="1:3" s="35" customFormat="1" ht="12.75">
      <c r="A390" s="34"/>
      <c r="B390" s="40"/>
      <c r="C390" s="81"/>
    </row>
    <row r="391" spans="1:5" s="35" customFormat="1" ht="12.75">
      <c r="A391" s="34"/>
      <c r="B391" s="41"/>
      <c r="C391" s="82"/>
      <c r="E391" s="36"/>
    </row>
    <row r="392" spans="1:5" s="35" customFormat="1" ht="12.75">
      <c r="A392" s="34"/>
      <c r="B392" s="40"/>
      <c r="C392" s="82"/>
      <c r="E392" s="36"/>
    </row>
    <row r="393" spans="1:5" s="35" customFormat="1" ht="12.75">
      <c r="A393" s="34"/>
      <c r="B393" s="39"/>
      <c r="C393" s="81"/>
      <c r="E393" s="36"/>
    </row>
    <row r="394" spans="1:5" s="35" customFormat="1" ht="12.75">
      <c r="A394" s="34"/>
      <c r="B394" s="39"/>
      <c r="C394" s="81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40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39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52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39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53"/>
      <c r="C463" s="80"/>
      <c r="E463" s="36"/>
    </row>
    <row r="464" spans="1:5" s="35" customFormat="1" ht="12.75">
      <c r="A464" s="34"/>
      <c r="B464" s="40"/>
      <c r="C464" s="81"/>
      <c r="E464" s="36"/>
    </row>
    <row r="465" spans="1:5" s="35" customFormat="1" ht="12.75">
      <c r="A465" s="34"/>
      <c r="B465" s="39"/>
      <c r="C465" s="81"/>
      <c r="E465" s="36"/>
    </row>
    <row r="466" spans="1:5" s="35" customFormat="1" ht="12.75">
      <c r="A466" s="34"/>
      <c r="B466" s="39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40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39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40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39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79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81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40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39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41"/>
      <c r="C512" s="82"/>
      <c r="E512" s="36"/>
    </row>
    <row r="513" spans="1:5" s="35" customFormat="1" ht="12.75">
      <c r="A513" s="34"/>
      <c r="B513" s="40"/>
      <c r="C513" s="81"/>
      <c r="E513" s="36"/>
    </row>
    <row r="514" spans="1:5" s="35" customFormat="1" ht="12.75">
      <c r="A514" s="34"/>
      <c r="B514" s="39"/>
      <c r="C514" s="81"/>
      <c r="E514" s="36"/>
    </row>
    <row r="515" spans="1:5" s="35" customFormat="1" ht="12.75">
      <c r="A515" s="34"/>
      <c r="B515" s="39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40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39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40"/>
      <c r="C542" s="81"/>
      <c r="E542" s="36"/>
    </row>
    <row r="543" spans="1:5" s="35" customFormat="1" ht="12.75">
      <c r="A543" s="34"/>
      <c r="B543" s="41"/>
      <c r="C543" s="82"/>
      <c r="E543" s="36"/>
    </row>
    <row r="544" spans="1:5" s="35" customFormat="1" ht="12.75">
      <c r="A544" s="34"/>
      <c r="B544" s="39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39"/>
      <c r="C551" s="81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77"/>
      <c r="E555" s="36"/>
    </row>
    <row r="556" spans="1:5" s="35" customFormat="1" ht="12.75">
      <c r="A556" s="54"/>
      <c r="B556" s="42"/>
      <c r="C556" s="75"/>
      <c r="E556" s="36"/>
    </row>
    <row r="557" spans="1:5" s="35" customFormat="1" ht="12.75">
      <c r="A557" s="55"/>
      <c r="B557" s="41"/>
      <c r="C557" s="83"/>
      <c r="E557" s="36"/>
    </row>
    <row r="558" spans="1:5" s="35" customFormat="1" ht="12.75">
      <c r="A558" s="55"/>
      <c r="B558" s="39"/>
      <c r="C558" s="77"/>
      <c r="E558" s="36"/>
    </row>
    <row r="559" spans="1:5" s="35" customFormat="1" ht="12.75">
      <c r="A559" s="55"/>
      <c r="B559" s="40"/>
      <c r="C559" s="77"/>
      <c r="E559" s="36"/>
    </row>
    <row r="560" spans="1:5" s="35" customFormat="1" ht="12.75">
      <c r="A560" s="55"/>
      <c r="B560" s="41"/>
      <c r="C560" s="83"/>
      <c r="E560" s="36"/>
    </row>
    <row r="561" spans="1:5" s="35" customFormat="1" ht="12.75">
      <c r="A561" s="55"/>
      <c r="B561" s="39"/>
      <c r="C561" s="77"/>
      <c r="E561" s="36"/>
    </row>
    <row r="562" spans="1:5" s="35" customFormat="1" ht="12.75">
      <c r="A562" s="55"/>
      <c r="B562" s="39"/>
      <c r="C562" s="77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41"/>
      <c r="C564" s="83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39"/>
      <c r="C566" s="77"/>
      <c r="E566" s="36"/>
    </row>
    <row r="567" spans="1:5" s="35" customFormat="1" ht="12.75">
      <c r="A567" s="55"/>
      <c r="B567" s="41"/>
      <c r="C567" s="83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4.25">
      <c r="A571" s="34"/>
      <c r="B571" s="51"/>
      <c r="C571" s="81"/>
      <c r="E571" s="36"/>
    </row>
    <row r="572" spans="1:5" s="35" customFormat="1" ht="12.75">
      <c r="A572" s="34"/>
      <c r="B572" s="40"/>
      <c r="C572" s="83"/>
      <c r="E572" s="36"/>
    </row>
    <row r="573" spans="1:5" s="35" customFormat="1" ht="12.75">
      <c r="A573" s="34"/>
      <c r="B573" s="41"/>
      <c r="C573" s="83"/>
      <c r="E573" s="36"/>
    </row>
    <row r="574" spans="1:5" s="35" customFormat="1" ht="12.75">
      <c r="A574" s="34"/>
      <c r="B574" s="39"/>
      <c r="C574" s="77"/>
      <c r="E574" s="36"/>
    </row>
    <row r="575" spans="1:5" s="35" customFormat="1" ht="12.75">
      <c r="A575" s="34"/>
      <c r="B575" s="39"/>
      <c r="C575" s="77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41"/>
      <c r="C587" s="83"/>
      <c r="E587" s="36"/>
    </row>
    <row r="588" spans="1:5" s="35" customFormat="1" ht="25.5" customHeight="1">
      <c r="A588" s="34"/>
      <c r="B588" s="39"/>
      <c r="C588" s="77"/>
      <c r="E588" s="36"/>
    </row>
    <row r="589" spans="1:5" s="35" customFormat="1" ht="12.75">
      <c r="A589" s="34"/>
      <c r="B589" s="39"/>
      <c r="C589" s="77"/>
      <c r="E589" s="36"/>
    </row>
    <row r="590" spans="1:5" s="35" customFormat="1" ht="12.75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30.75" customHeight="1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12.75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5" customHeight="1">
      <c r="A599" s="34"/>
      <c r="B599" s="39"/>
      <c r="C599" s="77"/>
      <c r="E599" s="36"/>
    </row>
    <row r="600" spans="1:5" s="35" customFormat="1" ht="15" customHeight="1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40"/>
      <c r="C603" s="83"/>
      <c r="E603" s="36"/>
    </row>
    <row r="604" spans="1:5" s="35" customFormat="1" ht="15" customHeight="1">
      <c r="A604" s="34"/>
      <c r="B604" s="41"/>
      <c r="C604" s="83"/>
      <c r="E604" s="36"/>
    </row>
    <row r="605" spans="1:5" s="35" customFormat="1" ht="15" customHeight="1">
      <c r="A605" s="55"/>
      <c r="B605" s="39"/>
      <c r="C605" s="77"/>
      <c r="E605" s="36"/>
    </row>
    <row r="606" spans="1:5" s="35" customFormat="1" ht="15" customHeight="1">
      <c r="A606" s="34"/>
      <c r="B606" s="39"/>
      <c r="C606" s="77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55"/>
      <c r="B624" s="41"/>
      <c r="C624" s="83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39"/>
      <c r="C626" s="77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34"/>
      <c r="B631" s="56"/>
      <c r="C631" s="76"/>
      <c r="E631" s="36"/>
    </row>
    <row r="632" s="35" customFormat="1" ht="15" customHeight="1">
      <c r="C632" s="84"/>
    </row>
    <row r="633" s="35" customFormat="1" ht="15" customHeight="1">
      <c r="C633" s="84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2.75">
      <c r="C718" s="84"/>
    </row>
    <row r="719" s="35" customFormat="1" ht="12.75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4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2" spans="1:5" ht="18">
      <c r="A2" s="586" t="s">
        <v>643</v>
      </c>
      <c r="B2" s="586"/>
      <c r="C2" s="586"/>
      <c r="D2" s="586"/>
      <c r="E2" s="586"/>
    </row>
    <row r="4" spans="1:5" ht="29.25" customHeight="1">
      <c r="A4" s="607" t="s">
        <v>758</v>
      </c>
      <c r="B4" s="607"/>
      <c r="C4" s="607"/>
      <c r="D4" s="607"/>
      <c r="E4" s="607"/>
    </row>
    <row r="5" ht="13.5" thickBot="1">
      <c r="E5" s="6" t="s">
        <v>989</v>
      </c>
    </row>
    <row r="6" spans="1:5" ht="30" customHeight="1" thickBot="1">
      <c r="A6" s="608" t="s">
        <v>663</v>
      </c>
      <c r="B6" s="608"/>
      <c r="C6" s="614" t="s">
        <v>689</v>
      </c>
      <c r="D6" s="610" t="s">
        <v>641</v>
      </c>
      <c r="E6" s="611"/>
    </row>
    <row r="7" spans="1:5" ht="26.25" thickBot="1">
      <c r="A7" s="609"/>
      <c r="B7" s="609"/>
      <c r="C7" s="615"/>
      <c r="D7" s="96" t="s">
        <v>676</v>
      </c>
      <c r="E7" s="96" t="s">
        <v>547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9">
        <v>8000</v>
      </c>
      <c r="B9" s="260" t="s">
        <v>610</v>
      </c>
      <c r="C9" s="552">
        <f>Sheet1!D8-Sheet2!G8</f>
        <v>-7604</v>
      </c>
      <c r="D9" s="552">
        <f>Sheet1!E8-Sheet2!H8</f>
        <v>-6545.900000000023</v>
      </c>
      <c r="E9" s="552">
        <f>Sheet1!F8-Sheet2!I8</f>
        <v>-1058.1000000000004</v>
      </c>
    </row>
    <row r="10" ht="12.75">
      <c r="C10" s="1">
        <v>0</v>
      </c>
    </row>
    <row r="12" spans="1:6" ht="18">
      <c r="A12" s="586" t="s">
        <v>856</v>
      </c>
      <c r="B12" s="586"/>
      <c r="C12" s="586"/>
      <c r="D12" s="586"/>
      <c r="E12" s="586"/>
      <c r="F12" s="586"/>
    </row>
    <row r="13" ht="15">
      <c r="B13" s="2"/>
    </row>
    <row r="14" spans="1:6" ht="30" customHeight="1">
      <c r="A14" s="607" t="s">
        <v>611</v>
      </c>
      <c r="B14" s="607"/>
      <c r="C14" s="607"/>
      <c r="D14" s="607"/>
      <c r="E14" s="607"/>
      <c r="F14" s="607"/>
    </row>
    <row r="15" ht="14.25" customHeight="1" thickBot="1">
      <c r="E15" s="6" t="s">
        <v>751</v>
      </c>
    </row>
    <row r="16" spans="1:6" ht="51.75" thickBot="1">
      <c r="A16" s="194" t="s">
        <v>577</v>
      </c>
      <c r="B16" s="182" t="s">
        <v>578</v>
      </c>
      <c r="C16" s="183"/>
      <c r="D16" s="614" t="s">
        <v>757</v>
      </c>
      <c r="E16" s="188" t="s">
        <v>858</v>
      </c>
      <c r="F16" s="189"/>
    </row>
    <row r="17" spans="1:6" ht="26.25" thickBot="1">
      <c r="A17" s="195"/>
      <c r="B17" s="184" t="s">
        <v>579</v>
      </c>
      <c r="C17" s="185" t="s">
        <v>580</v>
      </c>
      <c r="D17" s="615"/>
      <c r="E17" s="96" t="s">
        <v>744</v>
      </c>
      <c r="F17" s="96" t="s">
        <v>745</v>
      </c>
    </row>
    <row r="18" spans="1:6" ht="13.5" thickBot="1">
      <c r="A18" s="33">
        <v>1</v>
      </c>
      <c r="B18" s="33">
        <v>2</v>
      </c>
      <c r="C18" s="33" t="s">
        <v>581</v>
      </c>
      <c r="D18" s="33">
        <v>4</v>
      </c>
      <c r="E18" s="33">
        <v>5</v>
      </c>
      <c r="F18" s="33">
        <v>6</v>
      </c>
    </row>
    <row r="19" spans="1:8" s="3" customFormat="1" ht="36">
      <c r="A19" s="264">
        <v>8010</v>
      </c>
      <c r="B19" s="270" t="s">
        <v>714</v>
      </c>
      <c r="C19" s="278"/>
      <c r="D19" s="268">
        <f>Sheet5!D15</f>
        <v>7604</v>
      </c>
      <c r="E19" s="268">
        <f>Sheet5!E15</f>
        <v>6545.9</v>
      </c>
      <c r="F19" s="268">
        <f>Sheet5!F15</f>
        <v>1058.1</v>
      </c>
      <c r="H19" s="570"/>
    </row>
    <row r="20" spans="1:8" s="3" customFormat="1" ht="12.75">
      <c r="A20" s="265"/>
      <c r="B20" s="271" t="s">
        <v>641</v>
      </c>
      <c r="C20" s="279"/>
      <c r="D20" s="283"/>
      <c r="E20" s="269"/>
      <c r="F20" s="261"/>
      <c r="H20" s="570"/>
    </row>
    <row r="21" spans="1:6" ht="24">
      <c r="A21" s="266">
        <v>8100</v>
      </c>
      <c r="B21" s="340" t="s">
        <v>552</v>
      </c>
      <c r="C21" s="280"/>
      <c r="D21" s="112">
        <f>E21+F21</f>
        <v>0</v>
      </c>
      <c r="E21" s="111">
        <v>0</v>
      </c>
      <c r="F21" s="111"/>
    </row>
    <row r="22" spans="1:6" ht="12.75">
      <c r="A22" s="266"/>
      <c r="B22" s="272" t="s">
        <v>641</v>
      </c>
      <c r="C22" s="280"/>
      <c r="D22" s="112"/>
      <c r="E22" s="111"/>
      <c r="F22" s="97"/>
    </row>
    <row r="23" spans="1:6" ht="24" customHeight="1">
      <c r="A23" s="267">
        <v>8110</v>
      </c>
      <c r="B23" s="273" t="s">
        <v>553</v>
      </c>
      <c r="C23" s="280"/>
      <c r="D23" s="284">
        <f>E23+F23</f>
        <v>0</v>
      </c>
      <c r="E23" s="500">
        <f>E29</f>
        <v>0</v>
      </c>
      <c r="F23" s="262">
        <f>F25+F29</f>
        <v>0</v>
      </c>
    </row>
    <row r="24" spans="1:6" ht="11.25" customHeight="1">
      <c r="A24" s="267"/>
      <c r="B24" s="274" t="s">
        <v>641</v>
      </c>
      <c r="C24" s="280"/>
      <c r="D24" s="284"/>
      <c r="E24" s="500"/>
      <c r="F24" s="262"/>
    </row>
    <row r="25" spans="1:6" ht="48">
      <c r="A25" s="267">
        <v>8111</v>
      </c>
      <c r="B25" s="275" t="s">
        <v>718</v>
      </c>
      <c r="C25" s="280"/>
      <c r="D25" s="112">
        <f>F25</f>
        <v>0</v>
      </c>
      <c r="E25" s="341" t="s">
        <v>773</v>
      </c>
      <c r="F25" s="97">
        <f>F27+F28</f>
        <v>0</v>
      </c>
    </row>
    <row r="26" spans="1:6" ht="12.75">
      <c r="A26" s="267"/>
      <c r="B26" s="290" t="s">
        <v>658</v>
      </c>
      <c r="C26" s="280"/>
      <c r="D26" s="112"/>
      <c r="E26" s="341"/>
      <c r="F26" s="97"/>
    </row>
    <row r="27" spans="1:6" ht="12.75">
      <c r="A27" s="267">
        <v>8112</v>
      </c>
      <c r="B27" s="276" t="s">
        <v>648</v>
      </c>
      <c r="C27" s="353" t="s">
        <v>680</v>
      </c>
      <c r="D27" s="112">
        <f>F27</f>
        <v>0</v>
      </c>
      <c r="E27" s="341" t="s">
        <v>773</v>
      </c>
      <c r="F27" s="97"/>
    </row>
    <row r="28" spans="1:6" ht="12.75">
      <c r="A28" s="267">
        <v>8113</v>
      </c>
      <c r="B28" s="276" t="s">
        <v>644</v>
      </c>
      <c r="C28" s="353" t="s">
        <v>681</v>
      </c>
      <c r="D28" s="112">
        <f>F28</f>
        <v>0</v>
      </c>
      <c r="E28" s="341" t="s">
        <v>773</v>
      </c>
      <c r="F28" s="97"/>
    </row>
    <row r="29" spans="1:6" s="87" customFormat="1" ht="34.5" customHeight="1">
      <c r="A29" s="267">
        <v>8120</v>
      </c>
      <c r="B29" s="275" t="s">
        <v>719</v>
      </c>
      <c r="C29" s="353"/>
      <c r="D29" s="112">
        <f>E29+F29</f>
        <v>0</v>
      </c>
      <c r="E29" s="341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641</v>
      </c>
      <c r="C30" s="353"/>
      <c r="D30" s="112"/>
      <c r="E30" s="281"/>
      <c r="F30" s="97"/>
    </row>
    <row r="31" spans="1:6" s="87" customFormat="1" ht="24">
      <c r="A31" s="267">
        <v>8121</v>
      </c>
      <c r="B31" s="275" t="s">
        <v>720</v>
      </c>
      <c r="C31" s="353"/>
      <c r="D31" s="112">
        <f>F31</f>
        <v>0</v>
      </c>
      <c r="E31" s="341" t="s">
        <v>773</v>
      </c>
      <c r="F31" s="97">
        <f>F33+F37</f>
        <v>0</v>
      </c>
    </row>
    <row r="32" spans="1:6" s="87" customFormat="1" ht="12.75">
      <c r="A32" s="267"/>
      <c r="B32" s="290" t="s">
        <v>658</v>
      </c>
      <c r="C32" s="353"/>
      <c r="D32" s="112"/>
      <c r="E32" s="281"/>
      <c r="F32" s="97"/>
    </row>
    <row r="33" spans="1:6" s="87" customFormat="1" ht="24">
      <c r="A33" s="266">
        <v>8122</v>
      </c>
      <c r="B33" s="273" t="s">
        <v>721</v>
      </c>
      <c r="C33" s="353" t="s">
        <v>682</v>
      </c>
      <c r="D33" s="112">
        <f>F33</f>
        <v>0</v>
      </c>
      <c r="E33" s="341" t="s">
        <v>773</v>
      </c>
      <c r="F33" s="97">
        <f>F35+F36</f>
        <v>0</v>
      </c>
    </row>
    <row r="34" spans="1:6" s="87" customFormat="1" ht="12.75">
      <c r="A34" s="266"/>
      <c r="B34" s="277" t="s">
        <v>658</v>
      </c>
      <c r="C34" s="353"/>
      <c r="D34" s="112"/>
      <c r="E34" s="281"/>
      <c r="F34" s="97"/>
    </row>
    <row r="35" spans="1:6" s="87" customFormat="1" ht="12.75">
      <c r="A35" s="266">
        <v>8123</v>
      </c>
      <c r="B35" s="277" t="s">
        <v>664</v>
      </c>
      <c r="C35" s="353"/>
      <c r="D35" s="112">
        <f>F35</f>
        <v>0</v>
      </c>
      <c r="E35" s="341" t="s">
        <v>773</v>
      </c>
      <c r="F35" s="97"/>
    </row>
    <row r="36" spans="1:6" s="87" customFormat="1" ht="12.75">
      <c r="A36" s="266">
        <v>8124</v>
      </c>
      <c r="B36" s="277" t="s">
        <v>666</v>
      </c>
      <c r="C36" s="353"/>
      <c r="D36" s="112">
        <f>F36</f>
        <v>0</v>
      </c>
      <c r="E36" s="341" t="s">
        <v>773</v>
      </c>
      <c r="F36" s="97"/>
    </row>
    <row r="37" spans="1:6" s="87" customFormat="1" ht="36">
      <c r="A37" s="266">
        <v>8130</v>
      </c>
      <c r="B37" s="273" t="s">
        <v>722</v>
      </c>
      <c r="C37" s="353" t="s">
        <v>683</v>
      </c>
      <c r="D37" s="112">
        <f>F37</f>
        <v>0</v>
      </c>
      <c r="E37" s="341" t="s">
        <v>773</v>
      </c>
      <c r="F37" s="97">
        <f>F39+F40</f>
        <v>0</v>
      </c>
    </row>
    <row r="38" spans="1:6" s="87" customFormat="1" ht="12.75">
      <c r="A38" s="266"/>
      <c r="B38" s="277" t="s">
        <v>658</v>
      </c>
      <c r="C38" s="353"/>
      <c r="D38" s="112"/>
      <c r="E38" s="281"/>
      <c r="F38" s="97"/>
    </row>
    <row r="39" spans="1:6" s="87" customFormat="1" ht="12.75">
      <c r="A39" s="266">
        <v>8131</v>
      </c>
      <c r="B39" s="277" t="s">
        <v>672</v>
      </c>
      <c r="C39" s="353"/>
      <c r="D39" s="112">
        <f>F39</f>
        <v>0</v>
      </c>
      <c r="E39" s="341" t="s">
        <v>773</v>
      </c>
      <c r="F39" s="97"/>
    </row>
    <row r="40" spans="1:6" s="87" customFormat="1" ht="12.75">
      <c r="A40" s="266">
        <v>8132</v>
      </c>
      <c r="B40" s="277" t="s">
        <v>668</v>
      </c>
      <c r="C40" s="353"/>
      <c r="D40" s="112">
        <f>F40</f>
        <v>0</v>
      </c>
      <c r="E40" s="341" t="s">
        <v>773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20" t="s">
        <v>663</v>
      </c>
      <c r="B2" s="29" t="s">
        <v>578</v>
      </c>
      <c r="C2" s="30"/>
      <c r="D2" s="616" t="s">
        <v>757</v>
      </c>
      <c r="E2" s="618" t="s">
        <v>641</v>
      </c>
      <c r="F2" s="619"/>
    </row>
    <row r="3" spans="1:6" s="1" customFormat="1" ht="21.75" thickBot="1">
      <c r="A3" s="621"/>
      <c r="B3" s="31" t="s">
        <v>579</v>
      </c>
      <c r="C3" s="32" t="s">
        <v>580</v>
      </c>
      <c r="D3" s="617"/>
      <c r="E3" s="323" t="s">
        <v>744</v>
      </c>
      <c r="F3" s="323" t="s">
        <v>745</v>
      </c>
    </row>
    <row r="4" spans="1:6" s="1" customFormat="1" ht="13.5" thickBot="1">
      <c r="A4" s="33">
        <v>1</v>
      </c>
      <c r="B4" s="33">
        <v>2</v>
      </c>
      <c r="C4" s="33" t="s">
        <v>581</v>
      </c>
      <c r="D4" s="33">
        <v>4</v>
      </c>
      <c r="E4" s="33">
        <v>5</v>
      </c>
      <c r="F4" s="33">
        <v>6</v>
      </c>
    </row>
    <row r="5" spans="1:6" s="87" customFormat="1" ht="24">
      <c r="A5" s="266">
        <v>8140</v>
      </c>
      <c r="B5" s="273" t="s">
        <v>723</v>
      </c>
      <c r="C5" s="353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>
      <c r="A6" s="267"/>
      <c r="B6" s="290" t="s">
        <v>658</v>
      </c>
      <c r="C6" s="353"/>
      <c r="D6" s="285"/>
      <c r="E6" s="282"/>
      <c r="F6" s="263"/>
    </row>
    <row r="7" spans="1:6" s="87" customFormat="1" ht="24">
      <c r="A7" s="266">
        <v>8141</v>
      </c>
      <c r="B7" s="273" t="s">
        <v>724</v>
      </c>
      <c r="C7" s="353" t="s">
        <v>682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thickBot="1">
      <c r="A8" s="266"/>
      <c r="B8" s="277" t="s">
        <v>658</v>
      </c>
      <c r="C8" s="213"/>
      <c r="D8" s="285"/>
      <c r="E8" s="282"/>
      <c r="F8" s="263"/>
    </row>
    <row r="9" spans="1:6" s="87" customFormat="1" ht="12.75">
      <c r="A9" s="264">
        <v>8142</v>
      </c>
      <c r="B9" s="347" t="s">
        <v>673</v>
      </c>
      <c r="C9" s="299"/>
      <c r="D9" s="300">
        <f>E9</f>
        <v>0</v>
      </c>
      <c r="E9" s="301"/>
      <c r="F9" s="349" t="s">
        <v>773</v>
      </c>
    </row>
    <row r="10" spans="1:6" s="87" customFormat="1" ht="13.5" thickBot="1">
      <c r="A10" s="303">
        <v>8143</v>
      </c>
      <c r="B10" s="339" t="s">
        <v>674</v>
      </c>
      <c r="C10" s="216"/>
      <c r="D10" s="326">
        <f>E10+F10</f>
        <v>0</v>
      </c>
      <c r="E10" s="324"/>
      <c r="F10" s="317"/>
    </row>
    <row r="11" spans="1:6" s="87" customFormat="1" ht="24">
      <c r="A11" s="264">
        <v>8150</v>
      </c>
      <c r="B11" s="298" t="s">
        <v>725</v>
      </c>
      <c r="C11" s="331" t="s">
        <v>683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>
      <c r="A12" s="266"/>
      <c r="B12" s="277" t="s">
        <v>658</v>
      </c>
      <c r="C12" s="332"/>
      <c r="D12" s="285"/>
      <c r="E12" s="282"/>
      <c r="F12" s="263"/>
    </row>
    <row r="13" spans="1:6" s="87" customFormat="1" ht="12.75">
      <c r="A13" s="266">
        <v>8151</v>
      </c>
      <c r="B13" s="277" t="s">
        <v>672</v>
      </c>
      <c r="D13" s="285"/>
      <c r="E13" s="282"/>
      <c r="F13" s="362" t="s">
        <v>994</v>
      </c>
    </row>
    <row r="14" spans="1:8" s="87" customFormat="1" ht="13.5" thickBot="1">
      <c r="A14" s="286">
        <v>8152</v>
      </c>
      <c r="B14" s="295" t="s">
        <v>669</v>
      </c>
      <c r="C14" s="333"/>
      <c r="D14" s="285">
        <f>E14+F14</f>
        <v>0</v>
      </c>
      <c r="E14" s="296"/>
      <c r="F14" s="297"/>
      <c r="H14" s="335"/>
    </row>
    <row r="15" spans="1:6" s="87" customFormat="1" ht="37.5" customHeight="1" thickBot="1">
      <c r="A15" s="306">
        <v>8160</v>
      </c>
      <c r="B15" s="312" t="s">
        <v>726</v>
      </c>
      <c r="C15" s="334"/>
      <c r="D15" s="566">
        <f>D26</f>
        <v>7604</v>
      </c>
      <c r="E15" s="566">
        <f>E26</f>
        <v>6545.9</v>
      </c>
      <c r="F15" s="566">
        <f>F26</f>
        <v>1058.1</v>
      </c>
    </row>
    <row r="16" spans="1:6" s="87" customFormat="1" ht="13.5" thickBot="1">
      <c r="A16" s="307"/>
      <c r="B16" s="308" t="s">
        <v>641</v>
      </c>
      <c r="C16" s="335"/>
      <c r="D16" s="309"/>
      <c r="E16" s="310"/>
      <c r="F16" s="311"/>
    </row>
    <row r="17" spans="1:6" s="3" customFormat="1" ht="36.75" thickBot="1">
      <c r="A17" s="306">
        <v>8161</v>
      </c>
      <c r="B17" s="291" t="s">
        <v>727</v>
      </c>
      <c r="C17" s="334"/>
      <c r="D17" s="292">
        <f>F17</f>
        <v>0</v>
      </c>
      <c r="E17" s="293" t="s">
        <v>773</v>
      </c>
      <c r="F17" s="294">
        <f>F19+F20+F21</f>
        <v>0</v>
      </c>
    </row>
    <row r="18" spans="1:6" s="3" customFormat="1" ht="12.75">
      <c r="A18" s="265"/>
      <c r="B18" s="304" t="s">
        <v>658</v>
      </c>
      <c r="C18" s="336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638</v>
      </c>
      <c r="C19" s="332" t="s">
        <v>684</v>
      </c>
      <c r="D19" s="112">
        <f>F19</f>
        <v>0</v>
      </c>
      <c r="E19" s="281" t="s">
        <v>773</v>
      </c>
      <c r="F19" s="97"/>
    </row>
    <row r="20" spans="1:6" s="3" customFormat="1" ht="71.25" customHeight="1" thickBot="1">
      <c r="A20" s="356">
        <v>8163</v>
      </c>
      <c r="B20" s="277" t="s">
        <v>637</v>
      </c>
      <c r="C20" s="332" t="s">
        <v>684</v>
      </c>
      <c r="D20" s="292">
        <f>F20</f>
        <v>0</v>
      </c>
      <c r="E20" s="293" t="s">
        <v>773</v>
      </c>
      <c r="F20" s="294"/>
    </row>
    <row r="21" spans="1:6" s="1" customFormat="1" ht="14.25" customHeight="1" thickBot="1">
      <c r="A21" s="286">
        <v>8164</v>
      </c>
      <c r="B21" s="295" t="s">
        <v>639</v>
      </c>
      <c r="C21" s="333" t="s">
        <v>685</v>
      </c>
      <c r="D21" s="287">
        <f>F21</f>
        <v>0</v>
      </c>
      <c r="E21" s="288" t="s">
        <v>773</v>
      </c>
      <c r="F21" s="289"/>
    </row>
    <row r="22" spans="1:9" s="3" customFormat="1" ht="24.75" thickBot="1">
      <c r="A22" s="306">
        <v>8170</v>
      </c>
      <c r="B22" s="291" t="s">
        <v>728</v>
      </c>
      <c r="C22" s="334"/>
      <c r="D22" s="315">
        <f>E22+F22</f>
        <v>0</v>
      </c>
      <c r="E22" s="293">
        <f>E24+E25</f>
        <v>0</v>
      </c>
      <c r="F22" s="316">
        <f>F24+F25</f>
        <v>0</v>
      </c>
      <c r="I22" s="3" t="s">
        <v>867</v>
      </c>
    </row>
    <row r="23" spans="1:6" s="3" customFormat="1" ht="12.75">
      <c r="A23" s="265"/>
      <c r="B23" s="304" t="s">
        <v>658</v>
      </c>
      <c r="C23" s="336"/>
      <c r="D23" s="313"/>
      <c r="E23" s="305"/>
      <c r="F23" s="314"/>
    </row>
    <row r="24" spans="1:6" s="1" customFormat="1" ht="24">
      <c r="A24" s="266">
        <v>8171</v>
      </c>
      <c r="B24" s="277" t="s">
        <v>646</v>
      </c>
      <c r="C24" s="332" t="s">
        <v>686</v>
      </c>
      <c r="D24" s="112">
        <f>E24+F24</f>
        <v>0</v>
      </c>
      <c r="E24" s="281"/>
      <c r="F24" s="97">
        <v>0</v>
      </c>
    </row>
    <row r="25" spans="1:6" s="1" customFormat="1" ht="13.5" thickBot="1">
      <c r="A25" s="266">
        <v>8172</v>
      </c>
      <c r="B25" s="276" t="s">
        <v>647</v>
      </c>
      <c r="C25" s="332" t="s">
        <v>687</v>
      </c>
      <c r="D25" s="112">
        <f>E25+F25</f>
        <v>0</v>
      </c>
      <c r="E25" s="281"/>
      <c r="F25" s="97">
        <v>0</v>
      </c>
    </row>
    <row r="26" spans="1:6" s="3" customFormat="1" ht="24.75" thickBot="1">
      <c r="A26" s="318">
        <v>8190</v>
      </c>
      <c r="B26" s="321" t="s">
        <v>468</v>
      </c>
      <c r="C26" s="338"/>
      <c r="D26" s="562">
        <f>E26+F26</f>
        <v>7604</v>
      </c>
      <c r="E26" s="563">
        <v>6545.9</v>
      </c>
      <c r="F26" s="564">
        <v>1058.1</v>
      </c>
    </row>
    <row r="27" spans="1:6" s="3" customFormat="1" ht="12.75">
      <c r="A27" s="357"/>
      <c r="B27" s="290" t="s">
        <v>645</v>
      </c>
      <c r="C27" s="358"/>
      <c r="D27" s="549"/>
      <c r="E27" s="550"/>
      <c r="F27" s="551"/>
    </row>
    <row r="28" spans="1:6" s="1" customFormat="1" ht="24">
      <c r="A28" s="319">
        <v>8191</v>
      </c>
      <c r="B28" s="304" t="s">
        <v>608</v>
      </c>
      <c r="C28" s="354">
        <v>9320</v>
      </c>
      <c r="D28" s="325">
        <v>6545.9</v>
      </c>
      <c r="E28" s="559">
        <v>6545.9</v>
      </c>
      <c r="F28" s="359"/>
    </row>
    <row r="29" spans="1:6" s="1" customFormat="1" ht="12.75">
      <c r="A29" s="320"/>
      <c r="B29" s="290" t="s">
        <v>642</v>
      </c>
      <c r="C29" s="327"/>
      <c r="D29" s="112"/>
      <c r="E29" s="560"/>
      <c r="F29" s="97"/>
    </row>
    <row r="30" spans="1:6" s="1" customFormat="1" ht="35.25" customHeight="1">
      <c r="A30" s="320">
        <v>8192</v>
      </c>
      <c r="B30" s="277" t="s">
        <v>640</v>
      </c>
      <c r="C30" s="327"/>
      <c r="D30" s="112">
        <v>6545.9</v>
      </c>
      <c r="E30" s="560">
        <v>6545.9</v>
      </c>
      <c r="F30" s="350"/>
    </row>
    <row r="31" spans="1:6" s="1" customFormat="1" ht="24">
      <c r="A31" s="320">
        <v>8193</v>
      </c>
      <c r="B31" s="277" t="s">
        <v>554</v>
      </c>
      <c r="C31" s="327"/>
      <c r="D31" s="112">
        <v>0</v>
      </c>
      <c r="E31" s="561">
        <v>0</v>
      </c>
      <c r="F31" s="350"/>
    </row>
    <row r="32" spans="1:6" s="1" customFormat="1" ht="24">
      <c r="A32" s="320">
        <v>8194</v>
      </c>
      <c r="B32" s="322" t="s">
        <v>555</v>
      </c>
      <c r="C32" s="355">
        <v>9330</v>
      </c>
      <c r="D32" s="284">
        <v>1058.1</v>
      </c>
      <c r="E32" s="341"/>
      <c r="F32" s="558">
        <v>1058.1</v>
      </c>
    </row>
    <row r="33" spans="1:6" s="1" customFormat="1" ht="12.75">
      <c r="A33" s="320"/>
      <c r="B33" s="290" t="s">
        <v>642</v>
      </c>
      <c r="C33" s="355"/>
      <c r="D33" s="284"/>
      <c r="E33" s="341"/>
      <c r="F33" s="97"/>
    </row>
    <row r="34" spans="1:6" s="1" customFormat="1" ht="24">
      <c r="A34" s="320">
        <v>8195</v>
      </c>
      <c r="B34" s="277" t="s">
        <v>609</v>
      </c>
      <c r="C34" s="355"/>
      <c r="D34" s="284">
        <v>1058.1</v>
      </c>
      <c r="E34" s="341">
        <v>0</v>
      </c>
      <c r="F34" s="558">
        <v>1058.1</v>
      </c>
    </row>
    <row r="35" spans="1:6" s="1" customFormat="1" ht="24">
      <c r="A35" s="345">
        <v>8196</v>
      </c>
      <c r="B35" s="277" t="s">
        <v>469</v>
      </c>
      <c r="C35" s="355"/>
      <c r="D35" s="284">
        <v>0</v>
      </c>
      <c r="E35" s="341"/>
      <c r="F35" s="558">
        <v>0</v>
      </c>
    </row>
    <row r="36" spans="1:6" s="1" customFormat="1" ht="24">
      <c r="A36" s="320">
        <v>8197</v>
      </c>
      <c r="B36" s="344" t="s">
        <v>605</v>
      </c>
      <c r="C36" s="346"/>
      <c r="D36" s="352" t="s">
        <v>773</v>
      </c>
      <c r="E36" s="364" t="s">
        <v>773</v>
      </c>
      <c r="F36" s="363" t="s">
        <v>773</v>
      </c>
    </row>
    <row r="37" spans="1:6" s="1" customFormat="1" ht="36">
      <c r="A37" s="320">
        <v>8198</v>
      </c>
      <c r="B37" s="348" t="s">
        <v>606</v>
      </c>
      <c r="C37" s="328"/>
      <c r="D37" s="352" t="s">
        <v>773</v>
      </c>
      <c r="E37" s="281"/>
      <c r="F37" s="97"/>
    </row>
    <row r="38" spans="1:6" s="1" customFormat="1" ht="60">
      <c r="A38" s="320">
        <v>8199</v>
      </c>
      <c r="B38" s="360" t="s">
        <v>729</v>
      </c>
      <c r="C38" s="328"/>
      <c r="D38" s="284">
        <f>E38+F38</f>
        <v>0</v>
      </c>
      <c r="E38" s="281"/>
      <c r="F38" s="97">
        <v>0</v>
      </c>
    </row>
    <row r="39" spans="1:6" s="1" customFormat="1" ht="24">
      <c r="A39" s="320" t="s">
        <v>556</v>
      </c>
      <c r="B39" s="361" t="s">
        <v>607</v>
      </c>
      <c r="C39" s="328"/>
      <c r="D39" s="284">
        <f>F39</f>
        <v>0</v>
      </c>
      <c r="E39" s="364" t="s">
        <v>773</v>
      </c>
      <c r="F39" s="97"/>
    </row>
    <row r="40" spans="1:6" s="1" customFormat="1" ht="30" customHeight="1">
      <c r="A40" s="267">
        <v>8200</v>
      </c>
      <c r="B40" s="340" t="s">
        <v>730</v>
      </c>
      <c r="C40" s="327"/>
      <c r="D40" s="112">
        <f>E40+F40</f>
        <v>0</v>
      </c>
      <c r="E40" s="111">
        <f>E42</f>
        <v>0</v>
      </c>
      <c r="F40" s="97">
        <f>F42</f>
        <v>0</v>
      </c>
    </row>
    <row r="41" spans="1:6" s="1" customFormat="1" ht="12.75">
      <c r="A41" s="267"/>
      <c r="B41" s="272" t="s">
        <v>641</v>
      </c>
      <c r="C41" s="327"/>
      <c r="D41" s="112"/>
      <c r="E41" s="111"/>
      <c r="F41" s="97"/>
    </row>
    <row r="42" spans="1:6" s="1" customFormat="1" ht="24">
      <c r="A42" s="267">
        <v>8210</v>
      </c>
      <c r="B42" s="365" t="s">
        <v>557</v>
      </c>
      <c r="C42" s="327"/>
      <c r="D42" s="112">
        <f>E42+F42</f>
        <v>0</v>
      </c>
      <c r="E42" s="281">
        <f>E48</f>
        <v>0</v>
      </c>
      <c r="F42" s="97">
        <f>F44+F48</f>
        <v>0</v>
      </c>
    </row>
    <row r="43" spans="1:6" s="1" customFormat="1" ht="12.75">
      <c r="A43" s="266"/>
      <c r="B43" s="277" t="s">
        <v>641</v>
      </c>
      <c r="C43" s="327"/>
      <c r="D43" s="112"/>
      <c r="E43" s="281"/>
      <c r="F43" s="97"/>
    </row>
    <row r="44" spans="1:6" s="1" customFormat="1" ht="36">
      <c r="A44" s="267">
        <v>8211</v>
      </c>
      <c r="B44" s="275" t="s">
        <v>731</v>
      </c>
      <c r="C44" s="327"/>
      <c r="D44" s="112">
        <f>F44</f>
        <v>0</v>
      </c>
      <c r="E44" s="341" t="s">
        <v>773</v>
      </c>
      <c r="F44" s="97">
        <f>F46+F47</f>
        <v>0</v>
      </c>
    </row>
    <row r="45" spans="1:6" s="1" customFormat="1" ht="12.75">
      <c r="A45" s="267"/>
      <c r="B45" s="290" t="s">
        <v>642</v>
      </c>
      <c r="C45" s="327"/>
      <c r="D45" s="112"/>
      <c r="E45" s="341"/>
      <c r="F45" s="97"/>
    </row>
    <row r="46" spans="1:6" s="1" customFormat="1" ht="12.75">
      <c r="A46" s="267">
        <v>8212</v>
      </c>
      <c r="B46" s="276" t="s">
        <v>648</v>
      </c>
      <c r="C46" s="332" t="s">
        <v>652</v>
      </c>
      <c r="D46" s="112">
        <f>F46</f>
        <v>0</v>
      </c>
      <c r="E46" s="341" t="s">
        <v>773</v>
      </c>
      <c r="F46" s="97"/>
    </row>
    <row r="47" spans="1:6" s="1" customFormat="1" ht="12.75">
      <c r="A47" s="267">
        <v>8213</v>
      </c>
      <c r="B47" s="276" t="s">
        <v>644</v>
      </c>
      <c r="C47" s="332" t="s">
        <v>653</v>
      </c>
      <c r="D47" s="112">
        <f>F47</f>
        <v>0</v>
      </c>
      <c r="E47" s="341" t="s">
        <v>773</v>
      </c>
      <c r="F47" s="97"/>
    </row>
    <row r="48" spans="1:6" ht="24">
      <c r="A48" s="267">
        <v>8220</v>
      </c>
      <c r="B48" s="275" t="s">
        <v>732</v>
      </c>
      <c r="C48" s="329"/>
      <c r="D48" s="191">
        <f>E48+F48</f>
        <v>0</v>
      </c>
      <c r="E48" s="351">
        <f>E54</f>
        <v>0</v>
      </c>
      <c r="F48" s="200">
        <f>F50+F54</f>
        <v>0</v>
      </c>
    </row>
    <row r="49" spans="1:6" ht="12.75">
      <c r="A49" s="267"/>
      <c r="B49" s="290" t="s">
        <v>641</v>
      </c>
      <c r="C49" s="329"/>
      <c r="D49" s="191"/>
      <c r="E49" s="351"/>
      <c r="F49" s="200"/>
    </row>
    <row r="50" spans="1:6" ht="24">
      <c r="A50" s="267">
        <v>8221</v>
      </c>
      <c r="B50" s="275" t="s">
        <v>733</v>
      </c>
      <c r="C50" s="329"/>
      <c r="D50" s="191">
        <f>F50</f>
        <v>0</v>
      </c>
      <c r="E50" s="341" t="s">
        <v>773</v>
      </c>
      <c r="F50" s="200">
        <f>F52+F53</f>
        <v>0</v>
      </c>
    </row>
    <row r="51" spans="1:6" ht="12.75">
      <c r="A51" s="267"/>
      <c r="B51" s="290" t="s">
        <v>658</v>
      </c>
      <c r="C51" s="329"/>
      <c r="D51" s="191"/>
      <c r="E51" s="341"/>
      <c r="F51" s="200"/>
    </row>
    <row r="52" spans="1:6" ht="12.75">
      <c r="A52" s="266">
        <v>8222</v>
      </c>
      <c r="B52" s="277" t="s">
        <v>665</v>
      </c>
      <c r="C52" s="332" t="s">
        <v>654</v>
      </c>
      <c r="D52" s="191">
        <f>F52</f>
        <v>0</v>
      </c>
      <c r="E52" s="341" t="s">
        <v>773</v>
      </c>
      <c r="F52" s="200"/>
    </row>
    <row r="53" spans="1:6" ht="12.75">
      <c r="A53" s="266">
        <v>8230</v>
      </c>
      <c r="B53" s="277" t="s">
        <v>667</v>
      </c>
      <c r="C53" s="332" t="s">
        <v>655</v>
      </c>
      <c r="D53" s="191">
        <f>F53</f>
        <v>0</v>
      </c>
      <c r="E53" s="341" t="s">
        <v>773</v>
      </c>
      <c r="F53" s="200"/>
    </row>
    <row r="54" spans="1:6" ht="24">
      <c r="A54" s="266">
        <v>8240</v>
      </c>
      <c r="B54" s="275" t="s">
        <v>734</v>
      </c>
      <c r="C54" s="329"/>
      <c r="D54" s="191">
        <f>E54+F54</f>
        <v>0</v>
      </c>
      <c r="E54" s="351">
        <f>E56+E57</f>
        <v>0</v>
      </c>
      <c r="F54" s="351">
        <f>F56+F57</f>
        <v>0</v>
      </c>
    </row>
    <row r="55" spans="1:6" ht="12.75">
      <c r="A55" s="267"/>
      <c r="B55" s="290" t="s">
        <v>658</v>
      </c>
      <c r="C55" s="329"/>
      <c r="D55" s="191"/>
      <c r="E55" s="351"/>
      <c r="F55" s="200"/>
    </row>
    <row r="56" spans="1:6" ht="12.75">
      <c r="A56" s="266">
        <v>8241</v>
      </c>
      <c r="B56" s="277" t="s">
        <v>688</v>
      </c>
      <c r="C56" s="332" t="s">
        <v>654</v>
      </c>
      <c r="D56" s="191">
        <f>E56+F56</f>
        <v>0</v>
      </c>
      <c r="E56" s="190"/>
      <c r="F56" s="200"/>
    </row>
    <row r="57" spans="1:6" ht="13.5" thickBot="1">
      <c r="A57" s="303">
        <v>8250</v>
      </c>
      <c r="B57" s="339" t="s">
        <v>675</v>
      </c>
      <c r="C57" s="337" t="s">
        <v>655</v>
      </c>
      <c r="D57" s="326">
        <f>E57+F57</f>
        <v>0</v>
      </c>
      <c r="E57" s="324"/>
      <c r="F57" s="317">
        <v>0</v>
      </c>
    </row>
    <row r="58" ht="12.75">
      <c r="C58" s="330"/>
    </row>
    <row r="59" ht="12.75">
      <c r="C59" s="330"/>
    </row>
    <row r="60" ht="12.75">
      <c r="C60" s="330"/>
    </row>
    <row r="61" ht="12.75">
      <c r="C61" s="330"/>
    </row>
    <row r="62" ht="12.75">
      <c r="C62" s="330"/>
    </row>
    <row r="63" ht="12.75">
      <c r="C63" s="330"/>
    </row>
    <row r="64" ht="12.75">
      <c r="C64" s="330"/>
    </row>
    <row r="65" ht="12.75">
      <c r="C65" s="330"/>
    </row>
    <row r="66" ht="12.75">
      <c r="C66" s="330"/>
    </row>
    <row r="67" ht="12.75">
      <c r="C67" s="330"/>
    </row>
    <row r="68" ht="12.75">
      <c r="C68" s="330"/>
    </row>
    <row r="69" ht="12.75">
      <c r="C69" s="330"/>
    </row>
    <row r="70" ht="12.75">
      <c r="C70" s="330"/>
    </row>
    <row r="71" ht="12.75">
      <c r="C71" s="330"/>
    </row>
    <row r="72" ht="12.75">
      <c r="C72" s="330"/>
    </row>
    <row r="73" ht="12.75">
      <c r="C73" s="330"/>
    </row>
    <row r="74" ht="12.75">
      <c r="C74" s="330"/>
    </row>
    <row r="75" ht="12.75">
      <c r="C75" s="330"/>
    </row>
    <row r="76" ht="12.75">
      <c r="C76" s="330"/>
    </row>
    <row r="77" ht="12.75">
      <c r="C77" s="330"/>
    </row>
    <row r="78" ht="12.75">
      <c r="C78" s="330"/>
    </row>
    <row r="79" ht="12.75">
      <c r="C79" s="330"/>
    </row>
    <row r="80" ht="12.75">
      <c r="C80" s="330"/>
    </row>
    <row r="81" ht="12.75">
      <c r="C81" s="330"/>
    </row>
    <row r="82" ht="12.75">
      <c r="C82" s="330"/>
    </row>
    <row r="83" ht="12.75">
      <c r="C83" s="330"/>
    </row>
    <row r="84" ht="12.75">
      <c r="C84" s="330"/>
    </row>
    <row r="85" ht="12.75">
      <c r="C85" s="330"/>
    </row>
    <row r="86" ht="12.75">
      <c r="C86" s="330"/>
    </row>
    <row r="87" ht="12.75">
      <c r="C87" s="330"/>
    </row>
    <row r="88" ht="12.75">
      <c r="C88" s="330"/>
    </row>
    <row r="89" ht="12.75">
      <c r="C89" s="330"/>
    </row>
    <row r="90" ht="12.75">
      <c r="C90" s="330"/>
    </row>
    <row r="91" ht="12.75">
      <c r="C91" s="330"/>
    </row>
    <row r="92" ht="12.75">
      <c r="C92" s="330"/>
    </row>
    <row r="93" ht="12.75">
      <c r="C93" s="330"/>
    </row>
    <row r="94" ht="12.75">
      <c r="C94" s="330"/>
    </row>
    <row r="95" ht="12.75">
      <c r="C95" s="330"/>
    </row>
    <row r="96" ht="12.75">
      <c r="C96" s="330"/>
    </row>
    <row r="97" ht="12.75">
      <c r="C97" s="330"/>
    </row>
    <row r="98" ht="12.75">
      <c r="C98" s="330"/>
    </row>
    <row r="99" ht="12.75">
      <c r="C99" s="330"/>
    </row>
    <row r="100" ht="12.75">
      <c r="C100" s="330"/>
    </row>
    <row r="101" ht="12.75">
      <c r="C101" s="330"/>
    </row>
    <row r="102" ht="12.75">
      <c r="C102" s="330"/>
    </row>
    <row r="103" ht="12.75">
      <c r="C103" s="330"/>
    </row>
    <row r="104" ht="12.75">
      <c r="C104" s="330"/>
    </row>
    <row r="105" ht="12.75">
      <c r="C105" s="330"/>
    </row>
    <row r="106" ht="12.75">
      <c r="C106" s="330"/>
    </row>
    <row r="107" ht="12.75">
      <c r="C107" s="330"/>
    </row>
    <row r="108" ht="12.75">
      <c r="C108" s="330"/>
    </row>
    <row r="109" ht="12.75">
      <c r="C109" s="330"/>
    </row>
    <row r="110" ht="12.75">
      <c r="C110" s="330"/>
    </row>
    <row r="111" ht="12.75">
      <c r="C111" s="330"/>
    </row>
    <row r="112" ht="12.75">
      <c r="C112" s="330"/>
    </row>
    <row r="113" ht="12.75">
      <c r="C113" s="330"/>
    </row>
    <row r="114" ht="12.75">
      <c r="C114" s="330"/>
    </row>
    <row r="115" ht="12.75">
      <c r="C115" s="330"/>
    </row>
    <row r="116" ht="12.75">
      <c r="C116" s="330"/>
    </row>
    <row r="117" ht="12.75">
      <c r="C117" s="330"/>
    </row>
    <row r="118" ht="12.75">
      <c r="C118" s="330"/>
    </row>
    <row r="119" ht="12.75">
      <c r="C119" s="330"/>
    </row>
    <row r="120" ht="12.75">
      <c r="C120" s="330"/>
    </row>
    <row r="121" ht="12.75">
      <c r="C121" s="330"/>
    </row>
    <row r="122" ht="12.75">
      <c r="C122" s="330"/>
    </row>
    <row r="123" ht="12.75">
      <c r="C123" s="330"/>
    </row>
    <row r="124" ht="12.75">
      <c r="C124" s="330"/>
    </row>
    <row r="125" ht="12.75">
      <c r="C125" s="330"/>
    </row>
    <row r="126" ht="12.75">
      <c r="C126" s="330"/>
    </row>
    <row r="127" ht="12.75">
      <c r="C127" s="330"/>
    </row>
    <row r="128" ht="12.75">
      <c r="C128" s="330"/>
    </row>
    <row r="129" ht="12.75">
      <c r="C129" s="330"/>
    </row>
    <row r="130" ht="12.75">
      <c r="C130" s="330"/>
    </row>
    <row r="131" ht="12.75">
      <c r="C131" s="330"/>
    </row>
    <row r="132" ht="12.75">
      <c r="C132" s="330"/>
    </row>
    <row r="133" ht="12.75">
      <c r="C133" s="330"/>
    </row>
    <row r="134" ht="12.75">
      <c r="C134" s="330"/>
    </row>
    <row r="135" ht="12.75">
      <c r="C135" s="330"/>
    </row>
    <row r="136" ht="12.75">
      <c r="C136" s="330"/>
    </row>
    <row r="137" ht="12.75">
      <c r="C137" s="330"/>
    </row>
    <row r="138" ht="12.75">
      <c r="C138" s="330"/>
    </row>
    <row r="139" ht="12.75">
      <c r="C139" s="330"/>
    </row>
    <row r="140" ht="12.75">
      <c r="C140" s="330"/>
    </row>
    <row r="141" ht="12.75">
      <c r="C141" s="330"/>
    </row>
    <row r="142" ht="12.75">
      <c r="C142" s="330"/>
    </row>
    <row r="143" ht="12.75">
      <c r="C143" s="330"/>
    </row>
    <row r="144" ht="12.75">
      <c r="C144" s="330"/>
    </row>
    <row r="145" ht="12.75">
      <c r="C145" s="330"/>
    </row>
    <row r="146" ht="12.75">
      <c r="C146" s="330"/>
    </row>
    <row r="147" ht="12.75">
      <c r="C147" s="330"/>
    </row>
    <row r="148" ht="12.75">
      <c r="C148" s="330"/>
    </row>
    <row r="149" ht="12.75">
      <c r="C149" s="330"/>
    </row>
    <row r="150" ht="12.75">
      <c r="C150" s="330"/>
    </row>
    <row r="151" ht="12.75">
      <c r="C151" s="330"/>
    </row>
    <row r="152" ht="12.75">
      <c r="C152" s="330"/>
    </row>
    <row r="153" ht="12.75">
      <c r="C153" s="330"/>
    </row>
    <row r="154" ht="12.75">
      <c r="C154" s="330"/>
    </row>
    <row r="155" ht="12.75">
      <c r="C155" s="330"/>
    </row>
    <row r="156" ht="12.75">
      <c r="C156" s="330"/>
    </row>
    <row r="157" ht="12.75">
      <c r="C157" s="330"/>
    </row>
    <row r="158" ht="12.75">
      <c r="C158" s="330"/>
    </row>
    <row r="159" ht="12.75">
      <c r="C159" s="330"/>
    </row>
    <row r="160" ht="12.75">
      <c r="C160" s="330"/>
    </row>
    <row r="161" ht="12.75">
      <c r="C161" s="330"/>
    </row>
    <row r="162" ht="12.75">
      <c r="C162" s="330"/>
    </row>
    <row r="163" ht="12.75">
      <c r="C163" s="330"/>
    </row>
    <row r="164" ht="12.75">
      <c r="C164" s="330"/>
    </row>
    <row r="165" ht="12.75">
      <c r="C165" s="330"/>
    </row>
    <row r="166" ht="12.75">
      <c r="C166" s="330"/>
    </row>
    <row r="167" ht="12.75">
      <c r="C167" s="330"/>
    </row>
    <row r="168" ht="12.75">
      <c r="C168" s="330"/>
    </row>
    <row r="169" ht="12.75">
      <c r="C169" s="330"/>
    </row>
    <row r="170" ht="12.75">
      <c r="C170" s="330"/>
    </row>
    <row r="171" ht="12.75">
      <c r="C171" s="330"/>
    </row>
    <row r="172" ht="12.75">
      <c r="C172" s="330"/>
    </row>
    <row r="173" ht="12.75">
      <c r="C173" s="330"/>
    </row>
    <row r="174" ht="12.75">
      <c r="C174" s="330"/>
    </row>
    <row r="175" ht="12.75">
      <c r="C175" s="330"/>
    </row>
    <row r="176" ht="12.75">
      <c r="C176" s="330"/>
    </row>
    <row r="177" ht="12.75">
      <c r="C177" s="330"/>
    </row>
    <row r="178" ht="12.75">
      <c r="C178" s="330"/>
    </row>
    <row r="179" ht="12.75">
      <c r="C179" s="330"/>
    </row>
    <row r="180" ht="12.75">
      <c r="C180" s="330"/>
    </row>
    <row r="181" ht="12.75">
      <c r="C181" s="330"/>
    </row>
    <row r="182" ht="12.75">
      <c r="C182" s="330"/>
    </row>
    <row r="183" ht="12.75">
      <c r="C183" s="330"/>
    </row>
    <row r="184" ht="12.75">
      <c r="C184" s="330"/>
    </row>
    <row r="185" ht="12.75">
      <c r="C185" s="330"/>
    </row>
    <row r="186" ht="12.75">
      <c r="C186" s="330"/>
    </row>
    <row r="187" ht="12.75">
      <c r="C187" s="330"/>
    </row>
    <row r="188" ht="12.75">
      <c r="C188" s="330"/>
    </row>
    <row r="189" ht="12.75">
      <c r="C189" s="330"/>
    </row>
    <row r="190" ht="12.75">
      <c r="C190" s="330"/>
    </row>
    <row r="191" ht="12.75">
      <c r="C191" s="330"/>
    </row>
    <row r="192" ht="12.75">
      <c r="C192" s="330"/>
    </row>
    <row r="193" ht="12.75">
      <c r="C193" s="330"/>
    </row>
    <row r="194" ht="12.75">
      <c r="C194" s="330"/>
    </row>
    <row r="195" ht="12.75">
      <c r="C195" s="330"/>
    </row>
    <row r="196" ht="12.75">
      <c r="C196" s="330"/>
    </row>
    <row r="197" ht="12.75">
      <c r="C197" s="330"/>
    </row>
    <row r="198" ht="12.75">
      <c r="C198" s="330"/>
    </row>
    <row r="199" ht="12.75">
      <c r="C199" s="330"/>
    </row>
    <row r="200" ht="12.75">
      <c r="C200" s="330"/>
    </row>
    <row r="201" ht="12.75">
      <c r="C201" s="330"/>
    </row>
    <row r="202" ht="12.75">
      <c r="C202" s="330"/>
    </row>
    <row r="203" ht="12.75">
      <c r="C203" s="330"/>
    </row>
    <row r="204" ht="12.75">
      <c r="C204" s="330"/>
    </row>
    <row r="205" ht="12.75">
      <c r="C205" s="330"/>
    </row>
    <row r="206" ht="12.75">
      <c r="C206" s="330"/>
    </row>
    <row r="207" ht="12.75">
      <c r="C207" s="330"/>
    </row>
    <row r="208" ht="12.75">
      <c r="C208" s="330"/>
    </row>
    <row r="209" ht="12.75">
      <c r="C209" s="330"/>
    </row>
    <row r="210" ht="12.75">
      <c r="C210" s="330"/>
    </row>
    <row r="211" ht="12.75">
      <c r="C211" s="330"/>
    </row>
    <row r="212" ht="12.75">
      <c r="C212" s="330"/>
    </row>
    <row r="213" ht="12.75">
      <c r="C213" s="330"/>
    </row>
    <row r="214" ht="12.75">
      <c r="C214" s="330"/>
    </row>
    <row r="215" ht="12.75">
      <c r="C215" s="330"/>
    </row>
    <row r="216" ht="12.75">
      <c r="C216" s="330"/>
    </row>
    <row r="217" ht="12.75">
      <c r="C217" s="330"/>
    </row>
    <row r="218" ht="12.75">
      <c r="C218" s="330"/>
    </row>
    <row r="219" ht="12.75">
      <c r="C219" s="330"/>
    </row>
    <row r="220" ht="12.75">
      <c r="C220" s="330"/>
    </row>
    <row r="221" ht="12.75">
      <c r="C221" s="330"/>
    </row>
    <row r="222" ht="12.75">
      <c r="C222" s="330"/>
    </row>
    <row r="223" ht="12.75">
      <c r="C223" s="330"/>
    </row>
    <row r="224" ht="12.75">
      <c r="C224" s="330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19"/>
  <sheetViews>
    <sheetView zoomScalePageLayoutView="0" workbookViewId="0" topLeftCell="B1">
      <selection activeCell="H704" sqref="H704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37.57421875" style="27" customWidth="1"/>
    <col min="6" max="6" width="47.57421875" style="14" hidden="1" customWidth="1"/>
    <col min="7" max="7" width="14.57421875" style="10" customWidth="1"/>
    <col min="8" max="8" width="15.140625" style="10" customWidth="1"/>
    <col min="9" max="9" width="11.00390625" style="10" customWidth="1"/>
    <col min="10" max="10" width="12.57421875" style="10" customWidth="1"/>
    <col min="11" max="11" width="12.7109375" style="10" customWidth="1"/>
    <col min="12" max="12" width="9.140625" style="10" customWidth="1"/>
    <col min="13" max="13" width="10.28125" style="10" bestFit="1" customWidth="1"/>
    <col min="14" max="16384" width="9.140625" style="10" customWidth="1"/>
  </cols>
  <sheetData>
    <row r="1" spans="1:9" ht="18">
      <c r="A1" s="597" t="s">
        <v>737</v>
      </c>
      <c r="B1" s="597"/>
      <c r="C1" s="597"/>
      <c r="D1" s="597"/>
      <c r="E1" s="597"/>
      <c r="F1" s="597"/>
      <c r="G1" s="597"/>
      <c r="H1" s="597"/>
      <c r="I1" s="597"/>
    </row>
    <row r="2" spans="1:9" ht="36" customHeight="1">
      <c r="A2" s="598" t="s">
        <v>738</v>
      </c>
      <c r="B2" s="598"/>
      <c r="C2" s="598"/>
      <c r="D2" s="598"/>
      <c r="E2" s="598"/>
      <c r="F2" s="598"/>
      <c r="G2" s="598"/>
      <c r="H2" s="598"/>
      <c r="I2" s="598"/>
    </row>
    <row r="3" spans="1:7" ht="15">
      <c r="A3" s="86" t="s">
        <v>749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9" t="s">
        <v>751</v>
      </c>
      <c r="I4" s="599"/>
    </row>
    <row r="5" spans="1:9" s="15" customFormat="1" ht="15.75" thickBot="1">
      <c r="A5" s="600" t="s">
        <v>746</v>
      </c>
      <c r="B5" s="590" t="s">
        <v>465</v>
      </c>
      <c r="C5" s="592" t="s">
        <v>991</v>
      </c>
      <c r="D5" s="593" t="s">
        <v>992</v>
      </c>
      <c r="E5" s="602" t="s">
        <v>291</v>
      </c>
      <c r="F5" s="604" t="s">
        <v>990</v>
      </c>
      <c r="G5" s="588" t="s">
        <v>752</v>
      </c>
      <c r="H5" s="595" t="s">
        <v>859</v>
      </c>
      <c r="I5" s="596"/>
    </row>
    <row r="6" spans="1:9" s="16" customFormat="1" ht="48" customHeight="1" thickBot="1">
      <c r="A6" s="601"/>
      <c r="B6" s="623"/>
      <c r="C6" s="623"/>
      <c r="D6" s="624"/>
      <c r="E6" s="603"/>
      <c r="F6" s="605"/>
      <c r="G6" s="622"/>
      <c r="H6" s="172" t="s">
        <v>981</v>
      </c>
      <c r="I6" s="173" t="s">
        <v>982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1" s="163" customFormat="1" ht="57.75" thickBot="1">
      <c r="A8" s="174">
        <v>2000</v>
      </c>
      <c r="B8" s="175" t="s">
        <v>993</v>
      </c>
      <c r="C8" s="176" t="s">
        <v>994</v>
      </c>
      <c r="D8" s="177" t="s">
        <v>994</v>
      </c>
      <c r="E8" s="178" t="s">
        <v>472</v>
      </c>
      <c r="F8" s="179"/>
      <c r="G8" s="538">
        <f>G9+G116+G146+G204+G332+G370+G412+G486+G568+G638+G697</f>
        <v>403259</v>
      </c>
      <c r="H8" s="538">
        <f>H9+H116+H146+H204+H332+H370+H412+H486+H568+H638+H697</f>
        <v>402200.9</v>
      </c>
      <c r="I8" s="538">
        <f>I9+I116+I146+I204+I332+I370+I412+I486+I568+I638+I697+I390</f>
        <v>13070</v>
      </c>
      <c r="J8" s="535"/>
      <c r="K8" s="535"/>
    </row>
    <row r="9" spans="1:9" s="162" customFormat="1" ht="64.5" customHeight="1">
      <c r="A9" s="164">
        <v>2100</v>
      </c>
      <c r="B9" s="58" t="s">
        <v>799</v>
      </c>
      <c r="C9" s="59">
        <v>0</v>
      </c>
      <c r="D9" s="117">
        <v>0</v>
      </c>
      <c r="E9" s="149" t="s">
        <v>473</v>
      </c>
      <c r="F9" s="165" t="s">
        <v>995</v>
      </c>
      <c r="G9" s="515">
        <f>H9+I9</f>
        <v>119463.6</v>
      </c>
      <c r="H9" s="514">
        <f>H11</f>
        <v>106393.6</v>
      </c>
      <c r="I9" s="514">
        <f>I11</f>
        <v>13070</v>
      </c>
    </row>
    <row r="10" spans="1:9" ht="11.25" customHeight="1">
      <c r="A10" s="129"/>
      <c r="B10" s="58"/>
      <c r="C10" s="59"/>
      <c r="D10" s="117"/>
      <c r="E10" s="122" t="s">
        <v>641</v>
      </c>
      <c r="F10" s="17"/>
      <c r="G10" s="145"/>
      <c r="H10" s="141"/>
      <c r="I10" s="130"/>
    </row>
    <row r="11" spans="1:9" s="19" customFormat="1" ht="60">
      <c r="A11" s="131">
        <v>2110</v>
      </c>
      <c r="B11" s="58" t="s">
        <v>799</v>
      </c>
      <c r="C11" s="60">
        <v>1</v>
      </c>
      <c r="D11" s="118">
        <v>0</v>
      </c>
      <c r="E11" s="123" t="s">
        <v>466</v>
      </c>
      <c r="F11" s="18" t="s">
        <v>996</v>
      </c>
      <c r="G11" s="518">
        <f>H11+I11</f>
        <v>119463.6</v>
      </c>
      <c r="H11" s="503">
        <f>H13+H44+H54+H71+H77+H83+H95+H105</f>
        <v>106393.6</v>
      </c>
      <c r="I11" s="503">
        <f>I13+I44+I54+I71+I77+I83+I95+I105</f>
        <v>13070</v>
      </c>
    </row>
    <row r="12" spans="1:9" s="19" customFormat="1" ht="10.5" customHeight="1">
      <c r="A12" s="131"/>
      <c r="B12" s="58"/>
      <c r="C12" s="60"/>
      <c r="D12" s="118"/>
      <c r="E12" s="122" t="s">
        <v>642</v>
      </c>
      <c r="F12" s="18"/>
      <c r="G12" s="518"/>
      <c r="H12" s="503"/>
      <c r="I12" s="505"/>
    </row>
    <row r="13" spans="1:9" ht="24">
      <c r="A13" s="131">
        <v>2111</v>
      </c>
      <c r="B13" s="61" t="s">
        <v>799</v>
      </c>
      <c r="C13" s="62">
        <v>1</v>
      </c>
      <c r="D13" s="119">
        <v>1</v>
      </c>
      <c r="E13" s="122" t="s">
        <v>470</v>
      </c>
      <c r="F13" s="20" t="s">
        <v>997</v>
      </c>
      <c r="G13" s="512">
        <f>H13+I13</f>
        <v>82850</v>
      </c>
      <c r="H13" s="507">
        <f>SUM(H15:H34)</f>
        <v>81850</v>
      </c>
      <c r="I13" s="507">
        <f>SUM(I15:I35)</f>
        <v>1000</v>
      </c>
    </row>
    <row r="14" spans="1:9" ht="36">
      <c r="A14" s="131"/>
      <c r="B14" s="61"/>
      <c r="C14" s="62"/>
      <c r="D14" s="119"/>
      <c r="E14" s="122" t="s">
        <v>739</v>
      </c>
      <c r="F14" s="20"/>
      <c r="G14" s="147"/>
      <c r="H14" s="143"/>
      <c r="I14" s="133"/>
    </row>
    <row r="15" spans="1:9" ht="15">
      <c r="A15" s="131"/>
      <c r="B15" s="61"/>
      <c r="C15" s="62"/>
      <c r="D15" s="119"/>
      <c r="E15" s="122" t="s">
        <v>133</v>
      </c>
      <c r="F15" s="20"/>
      <c r="G15" s="512">
        <f>H15+I15</f>
        <v>69700</v>
      </c>
      <c r="H15" s="507">
        <v>69700</v>
      </c>
      <c r="I15" s="133"/>
    </row>
    <row r="16" spans="1:9" ht="15">
      <c r="A16" s="131"/>
      <c r="B16" s="61"/>
      <c r="C16" s="62"/>
      <c r="D16" s="119"/>
      <c r="E16" s="122" t="s">
        <v>338</v>
      </c>
      <c r="F16" s="20"/>
      <c r="G16" s="512">
        <f>H16+I16</f>
        <v>500</v>
      </c>
      <c r="H16" s="507">
        <v>500</v>
      </c>
      <c r="I16" s="133"/>
    </row>
    <row r="17" spans="1:9" ht="15.75" customHeight="1">
      <c r="A17" s="131"/>
      <c r="B17" s="61"/>
      <c r="C17" s="62"/>
      <c r="D17" s="119"/>
      <c r="E17" s="122" t="s">
        <v>47</v>
      </c>
      <c r="F17" s="20"/>
      <c r="G17" s="512">
        <f aca="true" t="shared" si="0" ref="G17:G33">H17+I17</f>
        <v>5000</v>
      </c>
      <c r="H17" s="507">
        <v>5000</v>
      </c>
      <c r="I17" s="133"/>
    </row>
    <row r="18" spans="1:9" ht="15">
      <c r="A18" s="131"/>
      <c r="B18" s="61"/>
      <c r="C18" s="62"/>
      <c r="D18" s="119"/>
      <c r="E18" s="122" t="s">
        <v>4</v>
      </c>
      <c r="F18" s="20"/>
      <c r="G18" s="512">
        <f t="shared" si="0"/>
        <v>100</v>
      </c>
      <c r="H18" s="507">
        <v>100</v>
      </c>
      <c r="I18" s="133"/>
    </row>
    <row r="19" spans="1:9" ht="15">
      <c r="A19" s="131"/>
      <c r="B19" s="61"/>
      <c r="C19" s="62"/>
      <c r="D19" s="119"/>
      <c r="E19" s="122" t="s">
        <v>740</v>
      </c>
      <c r="F19" s="20"/>
      <c r="G19" s="512">
        <f t="shared" si="0"/>
        <v>700</v>
      </c>
      <c r="H19" s="507">
        <v>700</v>
      </c>
      <c r="I19" s="133"/>
    </row>
    <row r="20" spans="1:9" ht="15">
      <c r="A20" s="131"/>
      <c r="B20" s="61"/>
      <c r="C20" s="62"/>
      <c r="D20" s="119"/>
      <c r="E20" s="122" t="s">
        <v>872</v>
      </c>
      <c r="F20" s="20"/>
      <c r="G20" s="512">
        <f t="shared" si="0"/>
        <v>150</v>
      </c>
      <c r="H20" s="507">
        <v>150</v>
      </c>
      <c r="I20" s="133"/>
    </row>
    <row r="21" spans="1:9" ht="15">
      <c r="A21" s="131"/>
      <c r="B21" s="61"/>
      <c r="C21" s="62"/>
      <c r="D21" s="119"/>
      <c r="E21" s="122" t="s">
        <v>134</v>
      </c>
      <c r="F21" s="20"/>
      <c r="G21" s="512">
        <f t="shared" si="0"/>
        <v>400</v>
      </c>
      <c r="H21" s="507">
        <v>400</v>
      </c>
      <c r="I21" s="133"/>
    </row>
    <row r="22" spans="1:9" ht="15">
      <c r="A22" s="131"/>
      <c r="B22" s="61"/>
      <c r="C22" s="62"/>
      <c r="D22" s="119"/>
      <c r="E22" s="122" t="s">
        <v>48</v>
      </c>
      <c r="F22" s="20"/>
      <c r="G22" s="512">
        <f t="shared" si="0"/>
        <v>400</v>
      </c>
      <c r="H22" s="507">
        <v>400</v>
      </c>
      <c r="I22" s="133"/>
    </row>
    <row r="23" spans="1:9" ht="15">
      <c r="A23" s="131"/>
      <c r="B23" s="61"/>
      <c r="C23" s="62"/>
      <c r="D23" s="119"/>
      <c r="E23" s="122" t="s">
        <v>22</v>
      </c>
      <c r="F23" s="20"/>
      <c r="G23" s="512">
        <f t="shared" si="0"/>
        <v>200</v>
      </c>
      <c r="H23" s="507">
        <v>200</v>
      </c>
      <c r="I23" s="133"/>
    </row>
    <row r="24" spans="1:9" ht="15">
      <c r="A24" s="131"/>
      <c r="B24" s="61"/>
      <c r="C24" s="62"/>
      <c r="D24" s="119"/>
      <c r="E24" s="122" t="s">
        <v>565</v>
      </c>
      <c r="F24" s="20"/>
      <c r="G24" s="512">
        <f t="shared" si="0"/>
        <v>500</v>
      </c>
      <c r="H24" s="507">
        <v>500</v>
      </c>
      <c r="I24" s="133"/>
    </row>
    <row r="25" spans="1:9" ht="24">
      <c r="A25" s="131"/>
      <c r="B25" s="61"/>
      <c r="C25" s="62"/>
      <c r="D25" s="119"/>
      <c r="E25" s="122" t="s">
        <v>309</v>
      </c>
      <c r="F25" s="20"/>
      <c r="G25" s="512">
        <f t="shared" si="0"/>
        <v>100</v>
      </c>
      <c r="H25" s="507">
        <v>100</v>
      </c>
      <c r="I25" s="133"/>
    </row>
    <row r="26" spans="1:9" ht="24">
      <c r="A26" s="131"/>
      <c r="B26" s="61"/>
      <c r="C26" s="62"/>
      <c r="D26" s="119"/>
      <c r="E26" s="122" t="s">
        <v>5</v>
      </c>
      <c r="F26" s="20"/>
      <c r="G26" s="512">
        <f t="shared" si="0"/>
        <v>400</v>
      </c>
      <c r="H26" s="507">
        <v>400</v>
      </c>
      <c r="I26" s="133"/>
    </row>
    <row r="27" spans="1:9" ht="27" customHeight="1">
      <c r="A27" s="131"/>
      <c r="B27" s="61"/>
      <c r="C27" s="62"/>
      <c r="D27" s="119"/>
      <c r="E27" s="122" t="s">
        <v>873</v>
      </c>
      <c r="F27" s="20"/>
      <c r="G27" s="512">
        <f t="shared" si="0"/>
        <v>300</v>
      </c>
      <c r="H27" s="507">
        <v>300</v>
      </c>
      <c r="I27" s="133"/>
    </row>
    <row r="28" spans="1:9" ht="15">
      <c r="A28" s="131"/>
      <c r="B28" s="61"/>
      <c r="C28" s="62"/>
      <c r="D28" s="119"/>
      <c r="E28" s="122" t="s">
        <v>135</v>
      </c>
      <c r="F28" s="20"/>
      <c r="G28" s="512">
        <f t="shared" si="0"/>
        <v>800</v>
      </c>
      <c r="H28" s="507">
        <v>800</v>
      </c>
      <c r="I28" s="133"/>
    </row>
    <row r="29" spans="1:9" ht="15">
      <c r="A29" s="131"/>
      <c r="B29" s="61"/>
      <c r="C29" s="62"/>
      <c r="D29" s="119"/>
      <c r="E29" s="122" t="s">
        <v>895</v>
      </c>
      <c r="F29" s="20"/>
      <c r="G29" s="512">
        <f t="shared" si="0"/>
        <v>1900</v>
      </c>
      <c r="H29" s="507">
        <v>1900</v>
      </c>
      <c r="I29" s="133"/>
    </row>
    <row r="30" spans="1:9" ht="15">
      <c r="A30" s="131"/>
      <c r="B30" s="61"/>
      <c r="C30" s="62"/>
      <c r="D30" s="119"/>
      <c r="E30" s="122" t="s">
        <v>894</v>
      </c>
      <c r="F30" s="20"/>
      <c r="G30" s="512">
        <f t="shared" si="0"/>
        <v>200</v>
      </c>
      <c r="H30" s="507">
        <v>200</v>
      </c>
      <c r="I30" s="133"/>
    </row>
    <row r="31" spans="1:9" ht="15.75" customHeight="1">
      <c r="A31" s="131"/>
      <c r="B31" s="61"/>
      <c r="C31" s="62"/>
      <c r="D31" s="119"/>
      <c r="E31" s="122" t="s">
        <v>6</v>
      </c>
      <c r="F31" s="20"/>
      <c r="G31" s="512">
        <f t="shared" si="0"/>
        <v>500</v>
      </c>
      <c r="H31" s="507">
        <v>500</v>
      </c>
      <c r="I31" s="133"/>
    </row>
    <row r="32" spans="1:9" ht="24">
      <c r="A32" s="131"/>
      <c r="B32" s="61"/>
      <c r="C32" s="62"/>
      <c r="D32" s="119"/>
      <c r="E32" s="122" t="s">
        <v>561</v>
      </c>
      <c r="F32" s="20"/>
      <c r="G32" s="512">
        <f t="shared" si="0"/>
        <v>0</v>
      </c>
      <c r="H32" s="507"/>
      <c r="I32" s="506">
        <v>0</v>
      </c>
    </row>
    <row r="33" spans="1:9" ht="24">
      <c r="A33" s="131"/>
      <c r="B33" s="61"/>
      <c r="C33" s="62"/>
      <c r="D33" s="119"/>
      <c r="E33" s="122" t="s">
        <v>562</v>
      </c>
      <c r="F33" s="20"/>
      <c r="G33" s="512">
        <f t="shared" si="0"/>
        <v>1000</v>
      </c>
      <c r="H33" s="507"/>
      <c r="I33" s="506">
        <v>1000</v>
      </c>
    </row>
    <row r="34" spans="1:9" ht="15" hidden="1">
      <c r="A34" s="131"/>
      <c r="B34" s="61"/>
      <c r="C34" s="62"/>
      <c r="D34" s="119"/>
      <c r="E34" s="122"/>
      <c r="F34" s="20"/>
      <c r="G34" s="512"/>
      <c r="H34" s="507"/>
      <c r="I34" s="506"/>
    </row>
    <row r="35" spans="1:9" ht="15" hidden="1">
      <c r="A35" s="131"/>
      <c r="B35" s="61"/>
      <c r="C35" s="62"/>
      <c r="D35" s="119"/>
      <c r="E35" s="122"/>
      <c r="F35" s="20"/>
      <c r="G35" s="512"/>
      <c r="H35" s="507"/>
      <c r="I35" s="506"/>
    </row>
    <row r="36" spans="1:9" ht="24" hidden="1">
      <c r="A36" s="131">
        <v>2112</v>
      </c>
      <c r="B36" s="61" t="s">
        <v>799</v>
      </c>
      <c r="C36" s="62">
        <v>1</v>
      </c>
      <c r="D36" s="119">
        <v>2</v>
      </c>
      <c r="E36" s="122" t="s">
        <v>998</v>
      </c>
      <c r="F36" s="20" t="s">
        <v>999</v>
      </c>
      <c r="G36" s="147"/>
      <c r="H36" s="143"/>
      <c r="I36" s="133"/>
    </row>
    <row r="37" spans="1:9" ht="36" hidden="1">
      <c r="A37" s="131"/>
      <c r="B37" s="61"/>
      <c r="C37" s="62"/>
      <c r="D37" s="119"/>
      <c r="E37" s="122" t="s">
        <v>739</v>
      </c>
      <c r="F37" s="20"/>
      <c r="G37" s="147"/>
      <c r="H37" s="143"/>
      <c r="I37" s="133"/>
    </row>
    <row r="38" spans="1:9" ht="15" hidden="1">
      <c r="A38" s="131"/>
      <c r="B38" s="61"/>
      <c r="C38" s="62"/>
      <c r="D38" s="119"/>
      <c r="E38" s="122" t="s">
        <v>741</v>
      </c>
      <c r="F38" s="20"/>
      <c r="G38" s="147"/>
      <c r="H38" s="143"/>
      <c r="I38" s="133"/>
    </row>
    <row r="39" spans="1:9" ht="15" hidden="1">
      <c r="A39" s="131"/>
      <c r="B39" s="61"/>
      <c r="C39" s="62"/>
      <c r="D39" s="119"/>
      <c r="E39" s="122" t="s">
        <v>741</v>
      </c>
      <c r="F39" s="20"/>
      <c r="G39" s="147"/>
      <c r="H39" s="143"/>
      <c r="I39" s="133"/>
    </row>
    <row r="40" spans="1:9" ht="15" hidden="1">
      <c r="A40" s="131">
        <v>2113</v>
      </c>
      <c r="B40" s="61" t="s">
        <v>799</v>
      </c>
      <c r="C40" s="62">
        <v>1</v>
      </c>
      <c r="D40" s="119">
        <v>3</v>
      </c>
      <c r="E40" s="122" t="s">
        <v>1002</v>
      </c>
      <c r="F40" s="20" t="s">
        <v>1003</v>
      </c>
      <c r="G40" s="147"/>
      <c r="H40" s="143"/>
      <c r="I40" s="133"/>
    </row>
    <row r="41" spans="1:9" ht="36" hidden="1">
      <c r="A41" s="131"/>
      <c r="B41" s="61"/>
      <c r="C41" s="62"/>
      <c r="D41" s="119"/>
      <c r="E41" s="122" t="s">
        <v>739</v>
      </c>
      <c r="F41" s="20"/>
      <c r="G41" s="147"/>
      <c r="H41" s="143"/>
      <c r="I41" s="133"/>
    </row>
    <row r="42" spans="1:9" ht="15" hidden="1">
      <c r="A42" s="131"/>
      <c r="B42" s="61"/>
      <c r="C42" s="62"/>
      <c r="D42" s="119"/>
      <c r="E42" s="122" t="s">
        <v>741</v>
      </c>
      <c r="F42" s="20"/>
      <c r="G42" s="147"/>
      <c r="H42" s="143"/>
      <c r="I42" s="133"/>
    </row>
    <row r="43" spans="1:9" ht="15" hidden="1">
      <c r="A43" s="131"/>
      <c r="B43" s="61"/>
      <c r="C43" s="62"/>
      <c r="D43" s="119"/>
      <c r="E43" s="122" t="s">
        <v>741</v>
      </c>
      <c r="F43" s="20"/>
      <c r="G43" s="147"/>
      <c r="H43" s="143"/>
      <c r="I43" s="133"/>
    </row>
    <row r="44" spans="1:9" ht="15" hidden="1">
      <c r="A44" s="131">
        <v>2120</v>
      </c>
      <c r="B44" s="58" t="s">
        <v>799</v>
      </c>
      <c r="C44" s="60">
        <v>2</v>
      </c>
      <c r="D44" s="118">
        <v>0</v>
      </c>
      <c r="E44" s="123" t="s">
        <v>1004</v>
      </c>
      <c r="F44" s="21" t="s">
        <v>1005</v>
      </c>
      <c r="G44" s="147"/>
      <c r="H44" s="143"/>
      <c r="I44" s="133"/>
    </row>
    <row r="45" spans="1:9" s="19" customFormat="1" ht="10.5" customHeight="1" hidden="1">
      <c r="A45" s="131"/>
      <c r="B45" s="58"/>
      <c r="C45" s="60"/>
      <c r="D45" s="118"/>
      <c r="E45" s="122" t="s">
        <v>642</v>
      </c>
      <c r="F45" s="18"/>
      <c r="G45" s="146"/>
      <c r="H45" s="142"/>
      <c r="I45" s="132"/>
    </row>
    <row r="46" spans="1:9" ht="16.5" customHeight="1" hidden="1">
      <c r="A46" s="131">
        <v>2121</v>
      </c>
      <c r="B46" s="61" t="s">
        <v>799</v>
      </c>
      <c r="C46" s="62">
        <v>2</v>
      </c>
      <c r="D46" s="119">
        <v>1</v>
      </c>
      <c r="E46" s="124" t="s">
        <v>471</v>
      </c>
      <c r="F46" s="20" t="s">
        <v>1006</v>
      </c>
      <c r="G46" s="147"/>
      <c r="H46" s="143"/>
      <c r="I46" s="133"/>
    </row>
    <row r="47" spans="1:9" ht="36" hidden="1">
      <c r="A47" s="131"/>
      <c r="B47" s="61"/>
      <c r="C47" s="62"/>
      <c r="D47" s="119"/>
      <c r="E47" s="122" t="s">
        <v>739</v>
      </c>
      <c r="F47" s="20"/>
      <c r="G47" s="147"/>
      <c r="H47" s="143"/>
      <c r="I47" s="133"/>
    </row>
    <row r="48" spans="1:9" ht="15" hidden="1">
      <c r="A48" s="131"/>
      <c r="B48" s="61"/>
      <c r="C48" s="62"/>
      <c r="D48" s="119"/>
      <c r="E48" s="122" t="s">
        <v>741</v>
      </c>
      <c r="F48" s="20"/>
      <c r="G48" s="147"/>
      <c r="H48" s="143"/>
      <c r="I48" s="133"/>
    </row>
    <row r="49" spans="1:9" ht="15" hidden="1">
      <c r="A49" s="131"/>
      <c r="B49" s="61"/>
      <c r="C49" s="62"/>
      <c r="D49" s="119"/>
      <c r="E49" s="122" t="s">
        <v>741</v>
      </c>
      <c r="F49" s="20"/>
      <c r="G49" s="147"/>
      <c r="H49" s="143"/>
      <c r="I49" s="133"/>
    </row>
    <row r="50" spans="1:9" ht="36" hidden="1">
      <c r="A50" s="131">
        <v>2122</v>
      </c>
      <c r="B50" s="61" t="s">
        <v>799</v>
      </c>
      <c r="C50" s="62">
        <v>2</v>
      </c>
      <c r="D50" s="119">
        <v>2</v>
      </c>
      <c r="E50" s="122" t="s">
        <v>1007</v>
      </c>
      <c r="F50" s="20" t="s">
        <v>1008</v>
      </c>
      <c r="G50" s="147"/>
      <c r="H50" s="143"/>
      <c r="I50" s="133"/>
    </row>
    <row r="51" spans="1:9" ht="36" hidden="1">
      <c r="A51" s="131"/>
      <c r="B51" s="61"/>
      <c r="C51" s="62"/>
      <c r="D51" s="119"/>
      <c r="E51" s="122" t="s">
        <v>739</v>
      </c>
      <c r="F51" s="20"/>
      <c r="G51" s="147"/>
      <c r="H51" s="143"/>
      <c r="I51" s="133"/>
    </row>
    <row r="52" spans="1:9" ht="15" hidden="1">
      <c r="A52" s="131"/>
      <c r="B52" s="61"/>
      <c r="C52" s="62"/>
      <c r="D52" s="119"/>
      <c r="E52" s="122" t="s">
        <v>741</v>
      </c>
      <c r="F52" s="20"/>
      <c r="G52" s="147"/>
      <c r="H52" s="143"/>
      <c r="I52" s="133"/>
    </row>
    <row r="53" spans="1:9" ht="15" hidden="1">
      <c r="A53" s="131"/>
      <c r="B53" s="61"/>
      <c r="C53" s="62"/>
      <c r="D53" s="119"/>
      <c r="E53" s="122" t="s">
        <v>741</v>
      </c>
      <c r="F53" s="20"/>
      <c r="G53" s="147"/>
      <c r="H53" s="143"/>
      <c r="I53" s="133"/>
    </row>
    <row r="54" spans="1:9" ht="15">
      <c r="A54" s="131">
        <v>2130</v>
      </c>
      <c r="B54" s="58" t="s">
        <v>799</v>
      </c>
      <c r="C54" s="60">
        <v>3</v>
      </c>
      <c r="D54" s="118">
        <v>0</v>
      </c>
      <c r="E54" s="123" t="s">
        <v>1009</v>
      </c>
      <c r="F54" s="22" t="s">
        <v>1010</v>
      </c>
      <c r="G54" s="147">
        <f>H54+I54</f>
        <v>3512.6</v>
      </c>
      <c r="H54" s="143">
        <f>H56</f>
        <v>3512.6</v>
      </c>
      <c r="I54" s="133"/>
    </row>
    <row r="55" spans="1:9" s="19" customFormat="1" ht="18" customHeight="1">
      <c r="A55" s="131"/>
      <c r="B55" s="58"/>
      <c r="C55" s="60"/>
      <c r="D55" s="118"/>
      <c r="E55" s="122" t="s">
        <v>642</v>
      </c>
      <c r="F55" s="18"/>
      <c r="G55" s="147">
        <f aca="true" t="shared" si="1" ref="G55:G62">H55+I55</f>
        <v>0</v>
      </c>
      <c r="H55" s="142"/>
      <c r="I55" s="132"/>
    </row>
    <row r="56" spans="1:9" ht="32.25" customHeight="1">
      <c r="A56" s="131">
        <v>2131</v>
      </c>
      <c r="B56" s="61" t="s">
        <v>799</v>
      </c>
      <c r="C56" s="62">
        <v>3</v>
      </c>
      <c r="D56" s="119">
        <v>1</v>
      </c>
      <c r="E56" s="122" t="s">
        <v>1011</v>
      </c>
      <c r="F56" s="20" t="s">
        <v>1012</v>
      </c>
      <c r="G56" s="147">
        <f t="shared" si="1"/>
        <v>3512.6</v>
      </c>
      <c r="H56" s="143">
        <f>H58+H59+H60+H61+H62</f>
        <v>3512.6</v>
      </c>
      <c r="I56" s="133"/>
    </row>
    <row r="57" spans="1:9" ht="36">
      <c r="A57" s="131"/>
      <c r="B57" s="61"/>
      <c r="C57" s="62"/>
      <c r="D57" s="119"/>
      <c r="E57" s="122" t="s">
        <v>739</v>
      </c>
      <c r="F57" s="20"/>
      <c r="G57" s="147">
        <f t="shared" si="1"/>
        <v>0</v>
      </c>
      <c r="H57" s="143"/>
      <c r="I57" s="133"/>
    </row>
    <row r="58" spans="1:9" ht="15">
      <c r="A58" s="131"/>
      <c r="B58" s="61"/>
      <c r="C58" s="62"/>
      <c r="D58" s="119"/>
      <c r="E58" s="122" t="s">
        <v>310</v>
      </c>
      <c r="F58" s="20"/>
      <c r="G58" s="147">
        <f t="shared" si="1"/>
        <v>3213.6</v>
      </c>
      <c r="H58" s="143">
        <v>3213.6</v>
      </c>
      <c r="I58" s="133"/>
    </row>
    <row r="59" spans="1:9" ht="15">
      <c r="A59" s="131"/>
      <c r="B59" s="61"/>
      <c r="C59" s="62"/>
      <c r="D59" s="119"/>
      <c r="E59" s="122" t="s">
        <v>47</v>
      </c>
      <c r="F59" s="20"/>
      <c r="G59" s="147">
        <f t="shared" si="1"/>
        <v>64</v>
      </c>
      <c r="H59" s="143">
        <v>64</v>
      </c>
      <c r="I59" s="133"/>
    </row>
    <row r="60" spans="1:9" ht="15">
      <c r="A60" s="131"/>
      <c r="B60" s="61"/>
      <c r="C60" s="62"/>
      <c r="D60" s="119"/>
      <c r="E60" s="122" t="s">
        <v>740</v>
      </c>
      <c r="F60" s="20"/>
      <c r="G60" s="147">
        <f t="shared" si="1"/>
        <v>115</v>
      </c>
      <c r="H60" s="143">
        <v>115</v>
      </c>
      <c r="I60" s="133"/>
    </row>
    <row r="61" spans="1:9" ht="24">
      <c r="A61" s="131"/>
      <c r="B61" s="61"/>
      <c r="C61" s="62"/>
      <c r="D61" s="119"/>
      <c r="E61" s="122" t="s">
        <v>873</v>
      </c>
      <c r="F61" s="20"/>
      <c r="G61" s="147">
        <f t="shared" si="1"/>
        <v>30</v>
      </c>
      <c r="H61" s="143">
        <v>30</v>
      </c>
      <c r="I61" s="133"/>
    </row>
    <row r="62" spans="1:9" ht="15">
      <c r="A62" s="131"/>
      <c r="B62" s="61"/>
      <c r="C62" s="62"/>
      <c r="D62" s="119"/>
      <c r="E62" s="122" t="s">
        <v>135</v>
      </c>
      <c r="F62" s="20"/>
      <c r="G62" s="147">
        <f t="shared" si="1"/>
        <v>90</v>
      </c>
      <c r="H62" s="143">
        <v>90</v>
      </c>
      <c r="I62" s="133"/>
    </row>
    <row r="63" spans="1:9" ht="14.25" customHeight="1" hidden="1">
      <c r="A63" s="131">
        <v>2132</v>
      </c>
      <c r="B63" s="61" t="s">
        <v>799</v>
      </c>
      <c r="C63" s="62">
        <v>3</v>
      </c>
      <c r="D63" s="119">
        <v>2</v>
      </c>
      <c r="E63" s="122" t="s">
        <v>1013</v>
      </c>
      <c r="F63" s="20" t="s">
        <v>1014</v>
      </c>
      <c r="G63" s="147"/>
      <c r="H63" s="143"/>
      <c r="I63" s="133"/>
    </row>
    <row r="64" spans="1:9" ht="36" hidden="1">
      <c r="A64" s="131"/>
      <c r="B64" s="61"/>
      <c r="C64" s="62"/>
      <c r="D64" s="119"/>
      <c r="E64" s="122" t="s">
        <v>739</v>
      </c>
      <c r="F64" s="20"/>
      <c r="G64" s="147"/>
      <c r="H64" s="143"/>
      <c r="I64" s="133"/>
    </row>
    <row r="65" spans="1:9" ht="15" hidden="1">
      <c r="A65" s="131"/>
      <c r="B65" s="61"/>
      <c r="C65" s="62"/>
      <c r="D65" s="119"/>
      <c r="E65" s="122" t="s">
        <v>741</v>
      </c>
      <c r="F65" s="20"/>
      <c r="G65" s="147"/>
      <c r="H65" s="143"/>
      <c r="I65" s="133"/>
    </row>
    <row r="66" spans="1:9" ht="15" hidden="1">
      <c r="A66" s="131"/>
      <c r="B66" s="61"/>
      <c r="C66" s="62"/>
      <c r="D66" s="119"/>
      <c r="E66" s="122" t="s">
        <v>741</v>
      </c>
      <c r="F66" s="20"/>
      <c r="G66" s="147"/>
      <c r="H66" s="143"/>
      <c r="I66" s="133"/>
    </row>
    <row r="67" spans="1:9" ht="15" hidden="1">
      <c r="A67" s="131">
        <v>2133</v>
      </c>
      <c r="B67" s="61" t="s">
        <v>799</v>
      </c>
      <c r="C67" s="62">
        <v>3</v>
      </c>
      <c r="D67" s="119">
        <v>3</v>
      </c>
      <c r="E67" s="122" t="s">
        <v>1015</v>
      </c>
      <c r="F67" s="20" t="s">
        <v>1016</v>
      </c>
      <c r="G67" s="147"/>
      <c r="H67" s="143"/>
      <c r="I67" s="133"/>
    </row>
    <row r="68" spans="1:9" ht="36" hidden="1">
      <c r="A68" s="131"/>
      <c r="B68" s="61"/>
      <c r="C68" s="62"/>
      <c r="D68" s="119"/>
      <c r="E68" s="122" t="s">
        <v>739</v>
      </c>
      <c r="F68" s="20"/>
      <c r="G68" s="147"/>
      <c r="H68" s="143"/>
      <c r="I68" s="133"/>
    </row>
    <row r="69" spans="1:9" ht="15" hidden="1">
      <c r="A69" s="131"/>
      <c r="B69" s="61"/>
      <c r="C69" s="62"/>
      <c r="D69" s="119"/>
      <c r="E69" s="122" t="s">
        <v>741</v>
      </c>
      <c r="F69" s="20"/>
      <c r="G69" s="147"/>
      <c r="H69" s="143"/>
      <c r="I69" s="133"/>
    </row>
    <row r="70" spans="1:9" ht="15" hidden="1">
      <c r="A70" s="131"/>
      <c r="B70" s="61"/>
      <c r="C70" s="62"/>
      <c r="D70" s="119"/>
      <c r="E70" s="122" t="s">
        <v>741</v>
      </c>
      <c r="F70" s="20"/>
      <c r="G70" s="147"/>
      <c r="H70" s="143"/>
      <c r="I70" s="133"/>
    </row>
    <row r="71" spans="1:9" ht="12.75" customHeight="1" hidden="1">
      <c r="A71" s="131">
        <v>2140</v>
      </c>
      <c r="B71" s="58" t="s">
        <v>799</v>
      </c>
      <c r="C71" s="60">
        <v>4</v>
      </c>
      <c r="D71" s="118">
        <v>0</v>
      </c>
      <c r="E71" s="123" t="s">
        <v>1017</v>
      </c>
      <c r="F71" s="18" t="s">
        <v>1018</v>
      </c>
      <c r="G71" s="147"/>
      <c r="H71" s="143"/>
      <c r="I71" s="133"/>
    </row>
    <row r="72" spans="1:9" s="19" customFormat="1" ht="10.5" customHeight="1" hidden="1">
      <c r="A72" s="131"/>
      <c r="B72" s="58"/>
      <c r="C72" s="60"/>
      <c r="D72" s="118"/>
      <c r="E72" s="122" t="s">
        <v>642</v>
      </c>
      <c r="F72" s="18"/>
      <c r="G72" s="146"/>
      <c r="H72" s="142"/>
      <c r="I72" s="132"/>
    </row>
    <row r="73" spans="1:9" ht="24" hidden="1">
      <c r="A73" s="131">
        <v>2141</v>
      </c>
      <c r="B73" s="61" t="s">
        <v>799</v>
      </c>
      <c r="C73" s="62">
        <v>4</v>
      </c>
      <c r="D73" s="119">
        <v>1</v>
      </c>
      <c r="E73" s="122" t="s">
        <v>1020</v>
      </c>
      <c r="F73" s="23" t="s">
        <v>1021</v>
      </c>
      <c r="G73" s="147"/>
      <c r="H73" s="143"/>
      <c r="I73" s="133"/>
    </row>
    <row r="74" spans="1:9" ht="36" hidden="1">
      <c r="A74" s="131"/>
      <c r="B74" s="61"/>
      <c r="C74" s="62"/>
      <c r="D74" s="119"/>
      <c r="E74" s="122" t="s">
        <v>739</v>
      </c>
      <c r="F74" s="20"/>
      <c r="G74" s="147"/>
      <c r="H74" s="143"/>
      <c r="I74" s="133"/>
    </row>
    <row r="75" spans="1:9" ht="15" hidden="1">
      <c r="A75" s="131"/>
      <c r="B75" s="61"/>
      <c r="C75" s="62"/>
      <c r="D75" s="119"/>
      <c r="E75" s="122" t="s">
        <v>741</v>
      </c>
      <c r="F75" s="20"/>
      <c r="G75" s="147"/>
      <c r="H75" s="143"/>
      <c r="I75" s="133"/>
    </row>
    <row r="76" spans="1:9" ht="15" hidden="1">
      <c r="A76" s="131"/>
      <c r="B76" s="61"/>
      <c r="C76" s="62"/>
      <c r="D76" s="119"/>
      <c r="E76" s="122" t="s">
        <v>741</v>
      </c>
      <c r="F76" s="20"/>
      <c r="G76" s="147"/>
      <c r="H76" s="143"/>
      <c r="I76" s="133"/>
    </row>
    <row r="77" spans="1:9" ht="48" hidden="1">
      <c r="A77" s="131">
        <v>2150</v>
      </c>
      <c r="B77" s="58" t="s">
        <v>799</v>
      </c>
      <c r="C77" s="60">
        <v>5</v>
      </c>
      <c r="D77" s="118">
        <v>0</v>
      </c>
      <c r="E77" s="123" t="s">
        <v>1022</v>
      </c>
      <c r="F77" s="18" t="s">
        <v>1023</v>
      </c>
      <c r="G77" s="147"/>
      <c r="H77" s="143"/>
      <c r="I77" s="133"/>
    </row>
    <row r="78" spans="1:9" s="19" customFormat="1" ht="10.5" customHeight="1" hidden="1">
      <c r="A78" s="131"/>
      <c r="B78" s="58"/>
      <c r="C78" s="60"/>
      <c r="D78" s="118"/>
      <c r="E78" s="122" t="s">
        <v>642</v>
      </c>
      <c r="F78" s="18"/>
      <c r="G78" s="146"/>
      <c r="H78" s="142"/>
      <c r="I78" s="132"/>
    </row>
    <row r="79" spans="1:9" ht="36" hidden="1">
      <c r="A79" s="131">
        <v>2151</v>
      </c>
      <c r="B79" s="61" t="s">
        <v>799</v>
      </c>
      <c r="C79" s="62">
        <v>5</v>
      </c>
      <c r="D79" s="119">
        <v>1</v>
      </c>
      <c r="E79" s="122" t="s">
        <v>1024</v>
      </c>
      <c r="F79" s="23" t="s">
        <v>0</v>
      </c>
      <c r="G79" s="147"/>
      <c r="H79" s="143"/>
      <c r="I79" s="133"/>
    </row>
    <row r="80" spans="1:9" ht="36" hidden="1">
      <c r="A80" s="131"/>
      <c r="B80" s="61"/>
      <c r="C80" s="62"/>
      <c r="D80" s="119"/>
      <c r="E80" s="122" t="s">
        <v>739</v>
      </c>
      <c r="F80" s="20"/>
      <c r="G80" s="147"/>
      <c r="H80" s="143"/>
      <c r="I80" s="133"/>
    </row>
    <row r="81" spans="1:9" ht="15" hidden="1">
      <c r="A81" s="131"/>
      <c r="B81" s="61"/>
      <c r="C81" s="62"/>
      <c r="D81" s="119"/>
      <c r="E81" s="122" t="s">
        <v>741</v>
      </c>
      <c r="F81" s="20"/>
      <c r="G81" s="147"/>
      <c r="H81" s="143"/>
      <c r="I81" s="133"/>
    </row>
    <row r="82" spans="1:9" ht="15" hidden="1">
      <c r="A82" s="131"/>
      <c r="B82" s="61"/>
      <c r="C82" s="62"/>
      <c r="D82" s="119"/>
      <c r="E82" s="122" t="s">
        <v>741</v>
      </c>
      <c r="F82" s="20"/>
      <c r="G82" s="147"/>
      <c r="H82" s="143"/>
      <c r="I82" s="133"/>
    </row>
    <row r="83" spans="1:9" ht="36">
      <c r="A83" s="131">
        <v>2160</v>
      </c>
      <c r="B83" s="58" t="s">
        <v>799</v>
      </c>
      <c r="C83" s="60">
        <v>6</v>
      </c>
      <c r="D83" s="118">
        <v>0</v>
      </c>
      <c r="E83" s="123" t="s">
        <v>1</v>
      </c>
      <c r="F83" s="18" t="s">
        <v>2</v>
      </c>
      <c r="G83" s="507">
        <f>G85</f>
        <v>15970</v>
      </c>
      <c r="H83" s="507">
        <f>H85</f>
        <v>7300</v>
      </c>
      <c r="I83" s="507">
        <f>I85</f>
        <v>8670</v>
      </c>
    </row>
    <row r="84" spans="1:9" s="19" customFormat="1" ht="10.5" customHeight="1">
      <c r="A84" s="131"/>
      <c r="B84" s="58"/>
      <c r="C84" s="60"/>
      <c r="D84" s="118"/>
      <c r="E84" s="122" t="s">
        <v>642</v>
      </c>
      <c r="F84" s="18"/>
      <c r="G84" s="518"/>
      <c r="H84" s="503"/>
      <c r="I84" s="132"/>
    </row>
    <row r="85" spans="1:9" ht="36">
      <c r="A85" s="131">
        <v>2161</v>
      </c>
      <c r="B85" s="61" t="s">
        <v>799</v>
      </c>
      <c r="C85" s="62">
        <v>6</v>
      </c>
      <c r="D85" s="119">
        <v>1</v>
      </c>
      <c r="E85" s="122" t="s">
        <v>27</v>
      </c>
      <c r="F85" s="20" t="s">
        <v>28</v>
      </c>
      <c r="G85" s="507">
        <f>H85+I85</f>
        <v>15970</v>
      </c>
      <c r="H85" s="507">
        <f>H89+H90+H91+H94+H92+H93+H87</f>
        <v>7300</v>
      </c>
      <c r="I85" s="507">
        <f>I89+I90+I91+I94+I92</f>
        <v>8670</v>
      </c>
    </row>
    <row r="86" spans="1:9" ht="36">
      <c r="A86" s="131"/>
      <c r="B86" s="61"/>
      <c r="C86" s="62"/>
      <c r="D86" s="119"/>
      <c r="E86" s="122" t="s">
        <v>739</v>
      </c>
      <c r="F86" s="20"/>
      <c r="G86" s="512"/>
      <c r="H86" s="507"/>
      <c r="I86" s="133"/>
    </row>
    <row r="87" spans="1:9" ht="24">
      <c r="A87" s="131"/>
      <c r="B87" s="61"/>
      <c r="C87" s="62"/>
      <c r="D87" s="119"/>
      <c r="E87" s="122" t="s">
        <v>8</v>
      </c>
      <c r="F87" s="20"/>
      <c r="G87" s="512">
        <f>H87+I87</f>
        <v>6000</v>
      </c>
      <c r="H87" s="507">
        <v>6000</v>
      </c>
      <c r="I87" s="133"/>
    </row>
    <row r="88" spans="1:9" ht="15">
      <c r="A88" s="131"/>
      <c r="B88" s="61"/>
      <c r="C88" s="62"/>
      <c r="D88" s="119"/>
      <c r="E88" s="122"/>
      <c r="F88" s="20"/>
      <c r="G88" s="512" t="s">
        <v>9</v>
      </c>
      <c r="H88" s="507"/>
      <c r="I88" s="133"/>
    </row>
    <row r="89" spans="1:9" ht="15" customHeight="1">
      <c r="A89" s="131"/>
      <c r="B89" s="61"/>
      <c r="C89" s="62"/>
      <c r="D89" s="119"/>
      <c r="E89" s="122" t="s">
        <v>896</v>
      </c>
      <c r="F89" s="20"/>
      <c r="G89" s="512">
        <f>H89+I89</f>
        <v>1000</v>
      </c>
      <c r="H89" s="507">
        <v>1000</v>
      </c>
      <c r="I89" s="133"/>
    </row>
    <row r="90" spans="1:9" ht="15">
      <c r="A90" s="131"/>
      <c r="B90" s="61"/>
      <c r="C90" s="62"/>
      <c r="D90" s="119"/>
      <c r="E90" s="122" t="s">
        <v>7</v>
      </c>
      <c r="F90" s="20"/>
      <c r="G90" s="512">
        <f>H90+I90</f>
        <v>0</v>
      </c>
      <c r="H90" s="507">
        <v>0</v>
      </c>
      <c r="I90" s="506"/>
    </row>
    <row r="91" spans="1:9" ht="24">
      <c r="A91" s="131"/>
      <c r="B91" s="61"/>
      <c r="C91" s="62"/>
      <c r="D91" s="119"/>
      <c r="E91" s="122" t="s">
        <v>3</v>
      </c>
      <c r="F91" s="20"/>
      <c r="G91" s="512">
        <f>H91+I91</f>
        <v>0</v>
      </c>
      <c r="H91" s="507"/>
      <c r="I91" s="506">
        <v>0</v>
      </c>
    </row>
    <row r="92" spans="1:9" ht="15">
      <c r="A92" s="131"/>
      <c r="B92" s="61"/>
      <c r="C92" s="62"/>
      <c r="D92" s="119"/>
      <c r="E92" s="122" t="s">
        <v>563</v>
      </c>
      <c r="F92" s="20"/>
      <c r="G92" s="512">
        <f>H92+I92</f>
        <v>0</v>
      </c>
      <c r="H92" s="507">
        <v>0</v>
      </c>
      <c r="I92" s="506">
        <v>0</v>
      </c>
    </row>
    <row r="93" spans="1:9" ht="15">
      <c r="A93" s="131"/>
      <c r="B93" s="61"/>
      <c r="C93" s="62"/>
      <c r="D93" s="119"/>
      <c r="E93" s="122" t="s">
        <v>566</v>
      </c>
      <c r="F93" s="20"/>
      <c r="G93" s="512">
        <f>H93+I93</f>
        <v>300</v>
      </c>
      <c r="H93" s="507">
        <v>300</v>
      </c>
      <c r="I93" s="506"/>
    </row>
    <row r="94" spans="1:9" ht="15">
      <c r="A94" s="131"/>
      <c r="B94" s="61"/>
      <c r="C94" s="62"/>
      <c r="D94" s="119"/>
      <c r="E94" s="122" t="s">
        <v>10</v>
      </c>
      <c r="F94" s="20"/>
      <c r="G94" s="512">
        <f>I94+H94</f>
        <v>8670</v>
      </c>
      <c r="H94" s="507"/>
      <c r="I94" s="506">
        <v>8670</v>
      </c>
    </row>
    <row r="95" spans="1:9" ht="24">
      <c r="A95" s="131">
        <v>2170</v>
      </c>
      <c r="B95" s="58" t="s">
        <v>799</v>
      </c>
      <c r="C95" s="60">
        <v>7</v>
      </c>
      <c r="D95" s="118">
        <v>0</v>
      </c>
      <c r="E95" s="123" t="s">
        <v>851</v>
      </c>
      <c r="F95" s="20"/>
      <c r="G95" s="512">
        <f>H95+I95</f>
        <v>17131</v>
      </c>
      <c r="H95" s="507">
        <f>H99+H100+H101+H102+H103+H104</f>
        <v>13731</v>
      </c>
      <c r="I95" s="507">
        <f>I99+I100+I101+I102+I103+I104</f>
        <v>3400</v>
      </c>
    </row>
    <row r="96" spans="1:9" s="19" customFormat="1" ht="10.5" customHeight="1">
      <c r="A96" s="131"/>
      <c r="B96" s="58"/>
      <c r="C96" s="60"/>
      <c r="D96" s="118"/>
      <c r="E96" s="122" t="s">
        <v>642</v>
      </c>
      <c r="F96" s="18"/>
      <c r="G96" s="518"/>
      <c r="H96" s="503"/>
      <c r="I96" s="505"/>
    </row>
    <row r="97" spans="1:9" ht="24">
      <c r="A97" s="131">
        <v>2171</v>
      </c>
      <c r="B97" s="61" t="s">
        <v>799</v>
      </c>
      <c r="C97" s="62">
        <v>7</v>
      </c>
      <c r="D97" s="119">
        <v>1</v>
      </c>
      <c r="E97" s="122" t="s">
        <v>851</v>
      </c>
      <c r="F97" s="20"/>
      <c r="G97" s="512"/>
      <c r="H97" s="507"/>
      <c r="I97" s="506"/>
    </row>
    <row r="98" spans="1:9" ht="36">
      <c r="A98" s="131"/>
      <c r="B98" s="61"/>
      <c r="C98" s="62"/>
      <c r="D98" s="119"/>
      <c r="E98" s="122" t="s">
        <v>739</v>
      </c>
      <c r="F98" s="20"/>
      <c r="G98" s="512"/>
      <c r="H98" s="507"/>
      <c r="I98" s="506"/>
    </row>
    <row r="99" spans="1:9" ht="15">
      <c r="A99" s="131"/>
      <c r="B99" s="61"/>
      <c r="C99" s="62"/>
      <c r="D99" s="119"/>
      <c r="E99" s="122" t="s">
        <v>312</v>
      </c>
      <c r="F99" s="20"/>
      <c r="G99" s="512">
        <f>H99+I99</f>
        <v>1700</v>
      </c>
      <c r="H99" s="507">
        <v>1700</v>
      </c>
      <c r="I99" s="506"/>
    </row>
    <row r="100" spans="1:9" ht="15">
      <c r="A100" s="131"/>
      <c r="B100" s="61"/>
      <c r="C100" s="62"/>
      <c r="D100" s="119"/>
      <c r="E100" s="122" t="s">
        <v>896</v>
      </c>
      <c r="F100" s="20"/>
      <c r="G100" s="512">
        <f>H100</f>
        <v>400</v>
      </c>
      <c r="H100" s="507">
        <v>400</v>
      </c>
      <c r="I100" s="506"/>
    </row>
    <row r="101" spans="1:9" ht="24">
      <c r="A101" s="131"/>
      <c r="B101" s="61"/>
      <c r="C101" s="62"/>
      <c r="D101" s="119"/>
      <c r="E101" s="122" t="s">
        <v>309</v>
      </c>
      <c r="F101" s="20"/>
      <c r="G101" s="512">
        <f>H101</f>
        <v>10240</v>
      </c>
      <c r="H101" s="507">
        <v>10240</v>
      </c>
      <c r="I101" s="506"/>
    </row>
    <row r="102" spans="1:9" ht="15">
      <c r="A102" s="131"/>
      <c r="B102" s="61"/>
      <c r="C102" s="62"/>
      <c r="D102" s="119"/>
      <c r="E102" s="122" t="s">
        <v>7</v>
      </c>
      <c r="F102" s="20"/>
      <c r="G102" s="512">
        <f>H102</f>
        <v>461</v>
      </c>
      <c r="H102" s="507">
        <v>461</v>
      </c>
      <c r="I102" s="506"/>
    </row>
    <row r="103" spans="1:9" ht="15">
      <c r="A103" s="131"/>
      <c r="B103" s="61"/>
      <c r="C103" s="62"/>
      <c r="D103" s="119"/>
      <c r="E103" s="122" t="s">
        <v>712</v>
      </c>
      <c r="F103" s="20"/>
      <c r="G103" s="512">
        <f>H103</f>
        <v>930</v>
      </c>
      <c r="H103" s="507">
        <v>930</v>
      </c>
      <c r="I103" s="506"/>
    </row>
    <row r="104" spans="1:9" ht="15">
      <c r="A104" s="131"/>
      <c r="B104" s="61"/>
      <c r="C104" s="62"/>
      <c r="D104" s="119"/>
      <c r="E104" s="122" t="s">
        <v>713</v>
      </c>
      <c r="F104" s="20"/>
      <c r="G104" s="512">
        <f>H104+I104</f>
        <v>3400</v>
      </c>
      <c r="H104" s="507"/>
      <c r="I104" s="506">
        <v>3400</v>
      </c>
    </row>
    <row r="105" spans="1:9" ht="29.25" customHeight="1" hidden="1">
      <c r="A105" s="131">
        <v>2180</v>
      </c>
      <c r="B105" s="58" t="s">
        <v>799</v>
      </c>
      <c r="C105" s="60">
        <v>8</v>
      </c>
      <c r="D105" s="118">
        <v>0</v>
      </c>
      <c r="E105" s="123" t="s">
        <v>29</v>
      </c>
      <c r="F105" s="18" t="s">
        <v>30</v>
      </c>
      <c r="G105" s="512"/>
      <c r="H105" s="507"/>
      <c r="I105" s="506"/>
    </row>
    <row r="106" spans="1:9" s="19" customFormat="1" ht="10.5" customHeight="1" hidden="1">
      <c r="A106" s="131"/>
      <c r="B106" s="58"/>
      <c r="C106" s="60"/>
      <c r="D106" s="118"/>
      <c r="E106" s="122" t="s">
        <v>642</v>
      </c>
      <c r="F106" s="18"/>
      <c r="G106" s="518"/>
      <c r="H106" s="503"/>
      <c r="I106" s="505"/>
    </row>
    <row r="107" spans="1:9" ht="36" hidden="1">
      <c r="A107" s="131">
        <v>2181</v>
      </c>
      <c r="B107" s="61" t="s">
        <v>799</v>
      </c>
      <c r="C107" s="62">
        <v>8</v>
      </c>
      <c r="D107" s="119">
        <v>1</v>
      </c>
      <c r="E107" s="122" t="s">
        <v>29</v>
      </c>
      <c r="F107" s="23" t="s">
        <v>31</v>
      </c>
      <c r="G107" s="512"/>
      <c r="H107" s="507"/>
      <c r="I107" s="506"/>
    </row>
    <row r="108" spans="1:9" ht="15" hidden="1">
      <c r="A108" s="131"/>
      <c r="B108" s="61"/>
      <c r="C108" s="62"/>
      <c r="D108" s="119"/>
      <c r="E108" s="196" t="s">
        <v>642</v>
      </c>
      <c r="F108" s="23"/>
      <c r="G108" s="512"/>
      <c r="H108" s="507"/>
      <c r="I108" s="506"/>
    </row>
    <row r="109" spans="1:9" ht="15" hidden="1">
      <c r="A109" s="131">
        <v>2182</v>
      </c>
      <c r="B109" s="61" t="s">
        <v>799</v>
      </c>
      <c r="C109" s="62">
        <v>8</v>
      </c>
      <c r="D109" s="119">
        <v>1</v>
      </c>
      <c r="E109" s="196" t="s">
        <v>650</v>
      </c>
      <c r="F109" s="23"/>
      <c r="G109" s="512"/>
      <c r="H109" s="507"/>
      <c r="I109" s="506"/>
    </row>
    <row r="110" spans="1:9" ht="24" hidden="1">
      <c r="A110" s="131">
        <v>2183</v>
      </c>
      <c r="B110" s="61" t="s">
        <v>799</v>
      </c>
      <c r="C110" s="62">
        <v>8</v>
      </c>
      <c r="D110" s="119">
        <v>1</v>
      </c>
      <c r="E110" s="196" t="s">
        <v>651</v>
      </c>
      <c r="F110" s="23"/>
      <c r="G110" s="512"/>
      <c r="H110" s="507"/>
      <c r="I110" s="506"/>
    </row>
    <row r="111" spans="1:9" ht="24" hidden="1">
      <c r="A111" s="131">
        <v>2184</v>
      </c>
      <c r="B111" s="61" t="s">
        <v>799</v>
      </c>
      <c r="C111" s="62">
        <v>8</v>
      </c>
      <c r="D111" s="119">
        <v>1</v>
      </c>
      <c r="E111" s="196" t="s">
        <v>656</v>
      </c>
      <c r="F111" s="23"/>
      <c r="G111" s="512"/>
      <c r="H111" s="507"/>
      <c r="I111" s="506"/>
    </row>
    <row r="112" spans="1:9" ht="36" hidden="1">
      <c r="A112" s="131"/>
      <c r="B112" s="61"/>
      <c r="C112" s="62"/>
      <c r="D112" s="119"/>
      <c r="E112" s="122" t="s">
        <v>739</v>
      </c>
      <c r="F112" s="20"/>
      <c r="G112" s="512"/>
      <c r="H112" s="507"/>
      <c r="I112" s="506"/>
    </row>
    <row r="113" spans="1:9" ht="15" hidden="1">
      <c r="A113" s="131"/>
      <c r="B113" s="61"/>
      <c r="C113" s="62"/>
      <c r="D113" s="119"/>
      <c r="E113" s="122" t="s">
        <v>741</v>
      </c>
      <c r="F113" s="20"/>
      <c r="G113" s="512"/>
      <c r="H113" s="507"/>
      <c r="I113" s="506"/>
    </row>
    <row r="114" spans="1:9" ht="15" hidden="1">
      <c r="A114" s="131"/>
      <c r="B114" s="61"/>
      <c r="C114" s="62"/>
      <c r="D114" s="119"/>
      <c r="E114" s="122" t="s">
        <v>741</v>
      </c>
      <c r="F114" s="20"/>
      <c r="G114" s="512"/>
      <c r="H114" s="507"/>
      <c r="I114" s="506"/>
    </row>
    <row r="115" spans="1:9" ht="15" hidden="1">
      <c r="A115" s="131">
        <v>2185</v>
      </c>
      <c r="B115" s="61" t="s">
        <v>808</v>
      </c>
      <c r="C115" s="62">
        <v>8</v>
      </c>
      <c r="D115" s="119">
        <v>1</v>
      </c>
      <c r="E115" s="196"/>
      <c r="F115" s="23"/>
      <c r="G115" s="512"/>
      <c r="H115" s="507"/>
      <c r="I115" s="506"/>
    </row>
    <row r="116" spans="1:9" s="162" customFormat="1" ht="40.5" customHeight="1" hidden="1">
      <c r="A116" s="157">
        <v>2200</v>
      </c>
      <c r="B116" s="58" t="s">
        <v>800</v>
      </c>
      <c r="C116" s="60">
        <v>0</v>
      </c>
      <c r="D116" s="118">
        <v>0</v>
      </c>
      <c r="E116" s="149" t="s">
        <v>474</v>
      </c>
      <c r="F116" s="158" t="s">
        <v>32</v>
      </c>
      <c r="G116" s="513"/>
      <c r="H116" s="508"/>
      <c r="I116" s="548"/>
    </row>
    <row r="117" spans="1:9" ht="11.25" customHeight="1" hidden="1">
      <c r="A117" s="129"/>
      <c r="B117" s="58"/>
      <c r="C117" s="59"/>
      <c r="D117" s="117"/>
      <c r="E117" s="122" t="s">
        <v>641</v>
      </c>
      <c r="F117" s="17"/>
      <c r="G117" s="539"/>
      <c r="H117" s="509"/>
      <c r="I117" s="504"/>
    </row>
    <row r="118" spans="1:9" ht="15" hidden="1">
      <c r="A118" s="131">
        <v>2210</v>
      </c>
      <c r="B118" s="58" t="s">
        <v>800</v>
      </c>
      <c r="C118" s="62">
        <v>1</v>
      </c>
      <c r="D118" s="119">
        <v>0</v>
      </c>
      <c r="E118" s="123" t="s">
        <v>33</v>
      </c>
      <c r="F118" s="24" t="s">
        <v>34</v>
      </c>
      <c r="G118" s="512"/>
      <c r="H118" s="507"/>
      <c r="I118" s="506"/>
    </row>
    <row r="119" spans="1:9" s="19" customFormat="1" ht="10.5" customHeight="1" hidden="1">
      <c r="A119" s="131"/>
      <c r="B119" s="58"/>
      <c r="C119" s="60"/>
      <c r="D119" s="118"/>
      <c r="E119" s="122" t="s">
        <v>642</v>
      </c>
      <c r="F119" s="18"/>
      <c r="G119" s="518"/>
      <c r="H119" s="503"/>
      <c r="I119" s="505"/>
    </row>
    <row r="120" spans="1:9" ht="15" hidden="1">
      <c r="A120" s="131">
        <v>2211</v>
      </c>
      <c r="B120" s="61" t="s">
        <v>800</v>
      </c>
      <c r="C120" s="62">
        <v>1</v>
      </c>
      <c r="D120" s="119">
        <v>1</v>
      </c>
      <c r="E120" s="122" t="s">
        <v>35</v>
      </c>
      <c r="F120" s="23" t="s">
        <v>36</v>
      </c>
      <c r="G120" s="512"/>
      <c r="H120" s="507"/>
      <c r="I120" s="506"/>
    </row>
    <row r="121" spans="1:9" ht="36" hidden="1">
      <c r="A121" s="131"/>
      <c r="B121" s="61"/>
      <c r="C121" s="62"/>
      <c r="D121" s="119"/>
      <c r="E121" s="122" t="s">
        <v>739</v>
      </c>
      <c r="F121" s="20"/>
      <c r="G121" s="512"/>
      <c r="H121" s="507"/>
      <c r="I121" s="506"/>
    </row>
    <row r="122" spans="1:9" ht="15" hidden="1">
      <c r="A122" s="131"/>
      <c r="B122" s="61"/>
      <c r="C122" s="62"/>
      <c r="D122" s="119"/>
      <c r="E122" s="122" t="s">
        <v>741</v>
      </c>
      <c r="F122" s="20"/>
      <c r="G122" s="512"/>
      <c r="H122" s="507"/>
      <c r="I122" s="506"/>
    </row>
    <row r="123" spans="1:9" ht="15" hidden="1">
      <c r="A123" s="131"/>
      <c r="B123" s="61"/>
      <c r="C123" s="62"/>
      <c r="D123" s="119"/>
      <c r="E123" s="122" t="s">
        <v>741</v>
      </c>
      <c r="F123" s="20"/>
      <c r="G123" s="512"/>
      <c r="H123" s="507"/>
      <c r="I123" s="506"/>
    </row>
    <row r="124" spans="1:9" ht="15" hidden="1">
      <c r="A124" s="131">
        <v>2220</v>
      </c>
      <c r="B124" s="58" t="s">
        <v>800</v>
      </c>
      <c r="C124" s="60">
        <v>2</v>
      </c>
      <c r="D124" s="118">
        <v>0</v>
      </c>
      <c r="E124" s="123" t="s">
        <v>37</v>
      </c>
      <c r="F124" s="24" t="s">
        <v>38</v>
      </c>
      <c r="G124" s="512"/>
      <c r="H124" s="507"/>
      <c r="I124" s="506"/>
    </row>
    <row r="125" spans="1:9" s="19" customFormat="1" ht="10.5" customHeight="1" hidden="1">
      <c r="A125" s="131"/>
      <c r="B125" s="58"/>
      <c r="C125" s="60"/>
      <c r="D125" s="118"/>
      <c r="E125" s="122" t="s">
        <v>642</v>
      </c>
      <c r="F125" s="18"/>
      <c r="G125" s="518"/>
      <c r="H125" s="503"/>
      <c r="I125" s="505"/>
    </row>
    <row r="126" spans="1:9" ht="15" hidden="1">
      <c r="A126" s="131">
        <v>2221</v>
      </c>
      <c r="B126" s="61" t="s">
        <v>800</v>
      </c>
      <c r="C126" s="62">
        <v>2</v>
      </c>
      <c r="D126" s="119">
        <v>1</v>
      </c>
      <c r="E126" s="122" t="s">
        <v>39</v>
      </c>
      <c r="F126" s="23" t="s">
        <v>40</v>
      </c>
      <c r="G126" s="512"/>
      <c r="H126" s="507"/>
      <c r="I126" s="506"/>
    </row>
    <row r="127" spans="1:9" ht="36" hidden="1">
      <c r="A127" s="131"/>
      <c r="B127" s="61"/>
      <c r="C127" s="62"/>
      <c r="D127" s="119"/>
      <c r="E127" s="122" t="s">
        <v>739</v>
      </c>
      <c r="F127" s="20"/>
      <c r="G127" s="512"/>
      <c r="H127" s="507"/>
      <c r="I127" s="506"/>
    </row>
    <row r="128" spans="1:9" ht="15" hidden="1">
      <c r="A128" s="131"/>
      <c r="B128" s="61"/>
      <c r="C128" s="62"/>
      <c r="D128" s="119"/>
      <c r="E128" s="122" t="s">
        <v>741</v>
      </c>
      <c r="F128" s="20"/>
      <c r="G128" s="512"/>
      <c r="H128" s="507"/>
      <c r="I128" s="506"/>
    </row>
    <row r="129" spans="1:9" ht="15" hidden="1">
      <c r="A129" s="131"/>
      <c r="B129" s="61"/>
      <c r="C129" s="62"/>
      <c r="D129" s="119"/>
      <c r="E129" s="122" t="s">
        <v>741</v>
      </c>
      <c r="F129" s="20"/>
      <c r="G129" s="512"/>
      <c r="H129" s="507"/>
      <c r="I129" s="506"/>
    </row>
    <row r="130" spans="1:9" ht="15" hidden="1">
      <c r="A130" s="131">
        <v>2230</v>
      </c>
      <c r="B130" s="58" t="s">
        <v>800</v>
      </c>
      <c r="C130" s="62">
        <v>3</v>
      </c>
      <c r="D130" s="119">
        <v>0</v>
      </c>
      <c r="E130" s="123" t="s">
        <v>41</v>
      </c>
      <c r="F130" s="24" t="s">
        <v>42</v>
      </c>
      <c r="G130" s="512"/>
      <c r="H130" s="507"/>
      <c r="I130" s="506"/>
    </row>
    <row r="131" spans="1:9" s="19" customFormat="1" ht="10.5" customHeight="1" hidden="1">
      <c r="A131" s="131"/>
      <c r="B131" s="58"/>
      <c r="C131" s="60"/>
      <c r="D131" s="118"/>
      <c r="E131" s="122" t="s">
        <v>642</v>
      </c>
      <c r="F131" s="18"/>
      <c r="G131" s="518"/>
      <c r="H131" s="503"/>
      <c r="I131" s="505"/>
    </row>
    <row r="132" spans="1:9" ht="15" hidden="1">
      <c r="A132" s="131">
        <v>2231</v>
      </c>
      <c r="B132" s="61" t="s">
        <v>800</v>
      </c>
      <c r="C132" s="62">
        <v>3</v>
      </c>
      <c r="D132" s="119">
        <v>1</v>
      </c>
      <c r="E132" s="122" t="s">
        <v>43</v>
      </c>
      <c r="F132" s="23" t="s">
        <v>44</v>
      </c>
      <c r="G132" s="512"/>
      <c r="H132" s="507"/>
      <c r="I132" s="506"/>
    </row>
    <row r="133" spans="1:9" ht="36" hidden="1">
      <c r="A133" s="131"/>
      <c r="B133" s="61"/>
      <c r="C133" s="62"/>
      <c r="D133" s="119"/>
      <c r="E133" s="122" t="s">
        <v>739</v>
      </c>
      <c r="F133" s="20"/>
      <c r="G133" s="512"/>
      <c r="H133" s="507"/>
      <c r="I133" s="506"/>
    </row>
    <row r="134" spans="1:9" ht="15" hidden="1">
      <c r="A134" s="131"/>
      <c r="B134" s="61"/>
      <c r="C134" s="62"/>
      <c r="D134" s="119"/>
      <c r="E134" s="122" t="s">
        <v>741</v>
      </c>
      <c r="F134" s="20"/>
      <c r="G134" s="512"/>
      <c r="H134" s="507"/>
      <c r="I134" s="506"/>
    </row>
    <row r="135" spans="1:9" ht="15" hidden="1">
      <c r="A135" s="131"/>
      <c r="B135" s="61"/>
      <c r="C135" s="62"/>
      <c r="D135" s="119"/>
      <c r="E135" s="122" t="s">
        <v>741</v>
      </c>
      <c r="F135" s="20"/>
      <c r="G135" s="512"/>
      <c r="H135" s="507"/>
      <c r="I135" s="506"/>
    </row>
    <row r="136" spans="1:9" ht="36" hidden="1">
      <c r="A136" s="131">
        <v>2240</v>
      </c>
      <c r="B136" s="58" t="s">
        <v>800</v>
      </c>
      <c r="C136" s="60">
        <v>4</v>
      </c>
      <c r="D136" s="118">
        <v>0</v>
      </c>
      <c r="E136" s="123" t="s">
        <v>45</v>
      </c>
      <c r="F136" s="18" t="s">
        <v>46</v>
      </c>
      <c r="G136" s="512"/>
      <c r="H136" s="507"/>
      <c r="I136" s="506"/>
    </row>
    <row r="137" spans="1:9" s="19" customFormat="1" ht="10.5" customHeight="1" hidden="1">
      <c r="A137" s="131"/>
      <c r="B137" s="58"/>
      <c r="C137" s="60"/>
      <c r="D137" s="118"/>
      <c r="E137" s="122" t="s">
        <v>642</v>
      </c>
      <c r="F137" s="18"/>
      <c r="G137" s="518"/>
      <c r="H137" s="503"/>
      <c r="I137" s="505"/>
    </row>
    <row r="138" spans="1:9" ht="24" hidden="1">
      <c r="A138" s="131">
        <v>2241</v>
      </c>
      <c r="B138" s="61" t="s">
        <v>800</v>
      </c>
      <c r="C138" s="62">
        <v>4</v>
      </c>
      <c r="D138" s="119">
        <v>1</v>
      </c>
      <c r="E138" s="122" t="s">
        <v>45</v>
      </c>
      <c r="F138" s="23" t="s">
        <v>46</v>
      </c>
      <c r="G138" s="512"/>
      <c r="H138" s="507"/>
      <c r="I138" s="506"/>
    </row>
    <row r="139" spans="1:9" s="19" customFormat="1" ht="10.5" customHeight="1" hidden="1">
      <c r="A139" s="131"/>
      <c r="B139" s="58"/>
      <c r="C139" s="60"/>
      <c r="D139" s="118"/>
      <c r="E139" s="122" t="s">
        <v>642</v>
      </c>
      <c r="F139" s="18"/>
      <c r="G139" s="518"/>
      <c r="H139" s="503"/>
      <c r="I139" s="505"/>
    </row>
    <row r="140" spans="1:9" ht="24" hidden="1">
      <c r="A140" s="131">
        <v>2250</v>
      </c>
      <c r="B140" s="58" t="s">
        <v>800</v>
      </c>
      <c r="C140" s="60">
        <v>5</v>
      </c>
      <c r="D140" s="118">
        <v>0</v>
      </c>
      <c r="E140" s="123" t="s">
        <v>49</v>
      </c>
      <c r="F140" s="18" t="s">
        <v>50</v>
      </c>
      <c r="G140" s="512"/>
      <c r="H140" s="507"/>
      <c r="I140" s="506"/>
    </row>
    <row r="141" spans="1:9" s="19" customFormat="1" ht="10.5" customHeight="1" hidden="1">
      <c r="A141" s="131"/>
      <c r="B141" s="58"/>
      <c r="C141" s="60"/>
      <c r="D141" s="118"/>
      <c r="E141" s="122" t="s">
        <v>642</v>
      </c>
      <c r="F141" s="18"/>
      <c r="G141" s="518"/>
      <c r="H141" s="503"/>
      <c r="I141" s="505"/>
    </row>
    <row r="142" spans="1:9" ht="24" hidden="1">
      <c r="A142" s="131">
        <v>2251</v>
      </c>
      <c r="B142" s="61" t="s">
        <v>800</v>
      </c>
      <c r="C142" s="62">
        <v>5</v>
      </c>
      <c r="D142" s="119">
        <v>1</v>
      </c>
      <c r="E142" s="122" t="s">
        <v>49</v>
      </c>
      <c r="F142" s="23" t="s">
        <v>51</v>
      </c>
      <c r="G142" s="512"/>
      <c r="H142" s="507"/>
      <c r="I142" s="506"/>
    </row>
    <row r="143" spans="1:9" ht="36" hidden="1">
      <c r="A143" s="131"/>
      <c r="B143" s="61"/>
      <c r="C143" s="62"/>
      <c r="D143" s="119"/>
      <c r="E143" s="122" t="s">
        <v>739</v>
      </c>
      <c r="F143" s="20"/>
      <c r="G143" s="512"/>
      <c r="H143" s="507"/>
      <c r="I143" s="506"/>
    </row>
    <row r="144" spans="1:9" ht="15" hidden="1">
      <c r="A144" s="131"/>
      <c r="B144" s="61"/>
      <c r="C144" s="62"/>
      <c r="D144" s="119"/>
      <c r="E144" s="122" t="s">
        <v>741</v>
      </c>
      <c r="F144" s="20"/>
      <c r="G144" s="512"/>
      <c r="H144" s="507"/>
      <c r="I144" s="506"/>
    </row>
    <row r="145" spans="1:9" ht="15" hidden="1">
      <c r="A145" s="131"/>
      <c r="B145" s="61"/>
      <c r="C145" s="62"/>
      <c r="D145" s="119"/>
      <c r="E145" s="122" t="s">
        <v>741</v>
      </c>
      <c r="F145" s="20"/>
      <c r="G145" s="512"/>
      <c r="H145" s="507"/>
      <c r="I145" s="506"/>
    </row>
    <row r="146" spans="1:9" s="162" customFormat="1" ht="58.5" customHeight="1" hidden="1">
      <c r="A146" s="157">
        <v>2300</v>
      </c>
      <c r="B146" s="63" t="s">
        <v>801</v>
      </c>
      <c r="C146" s="60">
        <v>0</v>
      </c>
      <c r="D146" s="118">
        <v>0</v>
      </c>
      <c r="E146" s="166" t="s">
        <v>475</v>
      </c>
      <c r="F146" s="158" t="s">
        <v>52</v>
      </c>
      <c r="G146" s="513"/>
      <c r="H146" s="508"/>
      <c r="I146" s="548"/>
    </row>
    <row r="147" spans="1:9" ht="11.25" customHeight="1" hidden="1">
      <c r="A147" s="129"/>
      <c r="B147" s="58"/>
      <c r="C147" s="59"/>
      <c r="D147" s="117"/>
      <c r="E147" s="122" t="s">
        <v>641</v>
      </c>
      <c r="F147" s="17"/>
      <c r="G147" s="539"/>
      <c r="H147" s="509"/>
      <c r="I147" s="504"/>
    </row>
    <row r="148" spans="1:9" ht="24" hidden="1">
      <c r="A148" s="131">
        <v>2310</v>
      </c>
      <c r="B148" s="63" t="s">
        <v>801</v>
      </c>
      <c r="C148" s="60">
        <v>1</v>
      </c>
      <c r="D148" s="118">
        <v>0</v>
      </c>
      <c r="E148" s="123" t="s">
        <v>558</v>
      </c>
      <c r="F148" s="18" t="s">
        <v>54</v>
      </c>
      <c r="G148" s="512"/>
      <c r="H148" s="507"/>
      <c r="I148" s="506"/>
    </row>
    <row r="149" spans="1:9" s="19" customFormat="1" ht="10.5" customHeight="1" hidden="1">
      <c r="A149" s="131"/>
      <c r="B149" s="58"/>
      <c r="C149" s="60"/>
      <c r="D149" s="118"/>
      <c r="E149" s="122" t="s">
        <v>642</v>
      </c>
      <c r="F149" s="18"/>
      <c r="G149" s="518"/>
      <c r="H149" s="503"/>
      <c r="I149" s="505"/>
    </row>
    <row r="150" spans="1:9" ht="15" hidden="1">
      <c r="A150" s="131">
        <v>2311</v>
      </c>
      <c r="B150" s="64" t="s">
        <v>801</v>
      </c>
      <c r="C150" s="62">
        <v>1</v>
      </c>
      <c r="D150" s="119">
        <v>1</v>
      </c>
      <c r="E150" s="122" t="s">
        <v>53</v>
      </c>
      <c r="F150" s="23" t="s">
        <v>55</v>
      </c>
      <c r="G150" s="512"/>
      <c r="H150" s="507"/>
      <c r="I150" s="506"/>
    </row>
    <row r="151" spans="1:9" ht="36" hidden="1">
      <c r="A151" s="131"/>
      <c r="B151" s="61"/>
      <c r="C151" s="62"/>
      <c r="D151" s="119"/>
      <c r="E151" s="122" t="s">
        <v>739</v>
      </c>
      <c r="F151" s="20"/>
      <c r="G151" s="512"/>
      <c r="H151" s="507"/>
      <c r="I151" s="506"/>
    </row>
    <row r="152" spans="1:9" ht="15" hidden="1">
      <c r="A152" s="131"/>
      <c r="B152" s="61"/>
      <c r="C152" s="62"/>
      <c r="D152" s="119"/>
      <c r="E152" s="122" t="s">
        <v>741</v>
      </c>
      <c r="F152" s="20"/>
      <c r="G152" s="512"/>
      <c r="H152" s="507"/>
      <c r="I152" s="506"/>
    </row>
    <row r="153" spans="1:9" ht="15" hidden="1">
      <c r="A153" s="131"/>
      <c r="B153" s="61"/>
      <c r="C153" s="62"/>
      <c r="D153" s="119"/>
      <c r="E153" s="122" t="s">
        <v>741</v>
      </c>
      <c r="F153" s="20"/>
      <c r="G153" s="512"/>
      <c r="H153" s="507"/>
      <c r="I153" s="506"/>
    </row>
    <row r="154" spans="1:9" ht="15" hidden="1">
      <c r="A154" s="131">
        <v>2312</v>
      </c>
      <c r="B154" s="64" t="s">
        <v>801</v>
      </c>
      <c r="C154" s="62">
        <v>1</v>
      </c>
      <c r="D154" s="119">
        <v>2</v>
      </c>
      <c r="E154" s="122" t="s">
        <v>559</v>
      </c>
      <c r="F154" s="23"/>
      <c r="G154" s="512"/>
      <c r="H154" s="507"/>
      <c r="I154" s="506"/>
    </row>
    <row r="155" spans="1:9" ht="36" hidden="1">
      <c r="A155" s="131"/>
      <c r="B155" s="61"/>
      <c r="C155" s="62"/>
      <c r="D155" s="119"/>
      <c r="E155" s="122" t="s">
        <v>739</v>
      </c>
      <c r="F155" s="20"/>
      <c r="G155" s="512"/>
      <c r="H155" s="507"/>
      <c r="I155" s="506"/>
    </row>
    <row r="156" spans="1:9" ht="15" hidden="1">
      <c r="A156" s="131"/>
      <c r="B156" s="61"/>
      <c r="C156" s="62"/>
      <c r="D156" s="119"/>
      <c r="E156" s="122" t="s">
        <v>741</v>
      </c>
      <c r="F156" s="20"/>
      <c r="G156" s="512"/>
      <c r="H156" s="507"/>
      <c r="I156" s="506"/>
    </row>
    <row r="157" spans="1:9" ht="15" hidden="1">
      <c r="A157" s="131"/>
      <c r="B157" s="61"/>
      <c r="C157" s="62"/>
      <c r="D157" s="119"/>
      <c r="E157" s="122" t="s">
        <v>741</v>
      </c>
      <c r="F157" s="20"/>
      <c r="G157" s="512"/>
      <c r="H157" s="507"/>
      <c r="I157" s="506"/>
    </row>
    <row r="158" spans="1:9" ht="15" hidden="1">
      <c r="A158" s="131">
        <v>2313</v>
      </c>
      <c r="B158" s="64" t="s">
        <v>801</v>
      </c>
      <c r="C158" s="62">
        <v>1</v>
      </c>
      <c r="D158" s="119">
        <v>3</v>
      </c>
      <c r="E158" s="122" t="s">
        <v>560</v>
      </c>
      <c r="F158" s="23"/>
      <c r="G158" s="512"/>
      <c r="H158" s="507"/>
      <c r="I158" s="506"/>
    </row>
    <row r="159" spans="1:9" ht="36" hidden="1">
      <c r="A159" s="131"/>
      <c r="B159" s="61"/>
      <c r="C159" s="62"/>
      <c r="D159" s="119"/>
      <c r="E159" s="122" t="s">
        <v>739</v>
      </c>
      <c r="F159" s="20"/>
      <c r="G159" s="512"/>
      <c r="H159" s="507"/>
      <c r="I159" s="506"/>
    </row>
    <row r="160" spans="1:9" ht="15" hidden="1">
      <c r="A160" s="131"/>
      <c r="B160" s="61"/>
      <c r="C160" s="62"/>
      <c r="D160" s="119"/>
      <c r="E160" s="122" t="s">
        <v>741</v>
      </c>
      <c r="F160" s="20"/>
      <c r="G160" s="512"/>
      <c r="H160" s="507"/>
      <c r="I160" s="506"/>
    </row>
    <row r="161" spans="1:9" ht="15" hidden="1">
      <c r="A161" s="131"/>
      <c r="B161" s="61"/>
      <c r="C161" s="62"/>
      <c r="D161" s="119"/>
      <c r="E161" s="122" t="s">
        <v>741</v>
      </c>
      <c r="F161" s="20"/>
      <c r="G161" s="512"/>
      <c r="H161" s="507"/>
      <c r="I161" s="506"/>
    </row>
    <row r="162" spans="1:9" ht="15" hidden="1">
      <c r="A162" s="131">
        <v>2320</v>
      </c>
      <c r="B162" s="63" t="s">
        <v>801</v>
      </c>
      <c r="C162" s="60">
        <v>2</v>
      </c>
      <c r="D162" s="118">
        <v>0</v>
      </c>
      <c r="E162" s="123" t="s">
        <v>567</v>
      </c>
      <c r="F162" s="18" t="s">
        <v>56</v>
      </c>
      <c r="G162" s="512"/>
      <c r="H162" s="507"/>
      <c r="I162" s="506"/>
    </row>
    <row r="163" spans="1:9" s="19" customFormat="1" ht="10.5" customHeight="1" hidden="1">
      <c r="A163" s="131"/>
      <c r="B163" s="58"/>
      <c r="C163" s="60"/>
      <c r="D163" s="118"/>
      <c r="E163" s="122" t="s">
        <v>642</v>
      </c>
      <c r="F163" s="18"/>
      <c r="G163" s="518"/>
      <c r="H163" s="503"/>
      <c r="I163" s="505"/>
    </row>
    <row r="164" spans="1:9" ht="15" hidden="1">
      <c r="A164" s="131">
        <v>2321</v>
      </c>
      <c r="B164" s="64" t="s">
        <v>801</v>
      </c>
      <c r="C164" s="62">
        <v>2</v>
      </c>
      <c r="D164" s="119">
        <v>1</v>
      </c>
      <c r="E164" s="122" t="s">
        <v>568</v>
      </c>
      <c r="F164" s="23" t="s">
        <v>57</v>
      </c>
      <c r="G164" s="512"/>
      <c r="H164" s="507"/>
      <c r="I164" s="506"/>
    </row>
    <row r="165" spans="1:9" ht="36" hidden="1">
      <c r="A165" s="131"/>
      <c r="B165" s="61"/>
      <c r="C165" s="62"/>
      <c r="D165" s="119"/>
      <c r="E165" s="122" t="s">
        <v>739</v>
      </c>
      <c r="F165" s="20"/>
      <c r="G165" s="512"/>
      <c r="H165" s="507"/>
      <c r="I165" s="506"/>
    </row>
    <row r="166" spans="1:9" ht="15" hidden="1">
      <c r="A166" s="131"/>
      <c r="B166" s="61"/>
      <c r="C166" s="62"/>
      <c r="D166" s="119"/>
      <c r="E166" s="122" t="s">
        <v>741</v>
      </c>
      <c r="F166" s="20"/>
      <c r="G166" s="512"/>
      <c r="H166" s="507"/>
      <c r="I166" s="506"/>
    </row>
    <row r="167" spans="1:9" ht="15" hidden="1">
      <c r="A167" s="131"/>
      <c r="B167" s="61"/>
      <c r="C167" s="62"/>
      <c r="D167" s="119"/>
      <c r="E167" s="122" t="s">
        <v>741</v>
      </c>
      <c r="F167" s="20"/>
      <c r="G167" s="512"/>
      <c r="H167" s="507"/>
      <c r="I167" s="506"/>
    </row>
    <row r="168" spans="1:9" ht="24" hidden="1">
      <c r="A168" s="131">
        <v>2330</v>
      </c>
      <c r="B168" s="63" t="s">
        <v>801</v>
      </c>
      <c r="C168" s="60">
        <v>3</v>
      </c>
      <c r="D168" s="118">
        <v>0</v>
      </c>
      <c r="E168" s="123" t="s">
        <v>569</v>
      </c>
      <c r="F168" s="18" t="s">
        <v>58</v>
      </c>
      <c r="G168" s="512"/>
      <c r="H168" s="507"/>
      <c r="I168" s="506"/>
    </row>
    <row r="169" spans="1:9" s="19" customFormat="1" ht="10.5" customHeight="1" hidden="1">
      <c r="A169" s="131"/>
      <c r="B169" s="58"/>
      <c r="C169" s="60"/>
      <c r="D169" s="118"/>
      <c r="E169" s="122" t="s">
        <v>642</v>
      </c>
      <c r="F169" s="18"/>
      <c r="G169" s="518"/>
      <c r="H169" s="503"/>
      <c r="I169" s="505"/>
    </row>
    <row r="170" spans="1:9" ht="15" hidden="1">
      <c r="A170" s="131">
        <v>2331</v>
      </c>
      <c r="B170" s="64" t="s">
        <v>801</v>
      </c>
      <c r="C170" s="62">
        <v>3</v>
      </c>
      <c r="D170" s="119">
        <v>1</v>
      </c>
      <c r="E170" s="122" t="s">
        <v>59</v>
      </c>
      <c r="F170" s="23" t="s">
        <v>60</v>
      </c>
      <c r="G170" s="512"/>
      <c r="H170" s="507"/>
      <c r="I170" s="506"/>
    </row>
    <row r="171" spans="1:9" ht="36" hidden="1">
      <c r="A171" s="131"/>
      <c r="B171" s="61"/>
      <c r="C171" s="62"/>
      <c r="D171" s="119"/>
      <c r="E171" s="122" t="s">
        <v>739</v>
      </c>
      <c r="F171" s="20"/>
      <c r="G171" s="512"/>
      <c r="H171" s="507"/>
      <c r="I171" s="506"/>
    </row>
    <row r="172" spans="1:9" ht="15" hidden="1">
      <c r="A172" s="131"/>
      <c r="B172" s="61"/>
      <c r="C172" s="62"/>
      <c r="D172" s="119"/>
      <c r="E172" s="122" t="s">
        <v>741</v>
      </c>
      <c r="F172" s="20"/>
      <c r="G172" s="512"/>
      <c r="H172" s="507"/>
      <c r="I172" s="506"/>
    </row>
    <row r="173" spans="1:9" ht="15" hidden="1">
      <c r="A173" s="131"/>
      <c r="B173" s="61"/>
      <c r="C173" s="62"/>
      <c r="D173" s="119"/>
      <c r="E173" s="122" t="s">
        <v>741</v>
      </c>
      <c r="F173" s="20"/>
      <c r="G173" s="512"/>
      <c r="H173" s="507"/>
      <c r="I173" s="506"/>
    </row>
    <row r="174" spans="1:9" ht="15" hidden="1">
      <c r="A174" s="131">
        <v>2332</v>
      </c>
      <c r="B174" s="64" t="s">
        <v>801</v>
      </c>
      <c r="C174" s="62">
        <v>3</v>
      </c>
      <c r="D174" s="119">
        <v>2</v>
      </c>
      <c r="E174" s="122" t="s">
        <v>570</v>
      </c>
      <c r="F174" s="23"/>
      <c r="G174" s="512"/>
      <c r="H174" s="507"/>
      <c r="I174" s="506"/>
    </row>
    <row r="175" spans="1:9" ht="36" hidden="1">
      <c r="A175" s="131"/>
      <c r="B175" s="61"/>
      <c r="C175" s="62"/>
      <c r="D175" s="119"/>
      <c r="E175" s="122" t="s">
        <v>739</v>
      </c>
      <c r="F175" s="20"/>
      <c r="G175" s="512"/>
      <c r="H175" s="507"/>
      <c r="I175" s="506"/>
    </row>
    <row r="176" spans="1:9" ht="15" hidden="1">
      <c r="A176" s="131"/>
      <c r="B176" s="61"/>
      <c r="C176" s="62"/>
      <c r="D176" s="119"/>
      <c r="E176" s="122" t="s">
        <v>741</v>
      </c>
      <c r="F176" s="20"/>
      <c r="G176" s="512"/>
      <c r="H176" s="507"/>
      <c r="I176" s="506"/>
    </row>
    <row r="177" spans="1:9" ht="15" hidden="1">
      <c r="A177" s="131"/>
      <c r="B177" s="61"/>
      <c r="C177" s="62"/>
      <c r="D177" s="119"/>
      <c r="E177" s="122" t="s">
        <v>741</v>
      </c>
      <c r="F177" s="20"/>
      <c r="G177" s="512"/>
      <c r="H177" s="507"/>
      <c r="I177" s="506"/>
    </row>
    <row r="178" spans="1:9" ht="15" hidden="1">
      <c r="A178" s="131">
        <v>2340</v>
      </c>
      <c r="B178" s="63" t="s">
        <v>801</v>
      </c>
      <c r="C178" s="60">
        <v>4</v>
      </c>
      <c r="D178" s="118">
        <v>0</v>
      </c>
      <c r="E178" s="123" t="s">
        <v>571</v>
      </c>
      <c r="F178" s="23"/>
      <c r="G178" s="512"/>
      <c r="H178" s="507"/>
      <c r="I178" s="506"/>
    </row>
    <row r="179" spans="1:9" s="19" customFormat="1" ht="10.5" customHeight="1" hidden="1">
      <c r="A179" s="131"/>
      <c r="B179" s="58"/>
      <c r="C179" s="60"/>
      <c r="D179" s="118"/>
      <c r="E179" s="122" t="s">
        <v>642</v>
      </c>
      <c r="F179" s="18"/>
      <c r="G179" s="518"/>
      <c r="H179" s="503"/>
      <c r="I179" s="505"/>
    </row>
    <row r="180" spans="1:9" ht="15" hidden="1">
      <c r="A180" s="131">
        <v>2341</v>
      </c>
      <c r="B180" s="64" t="s">
        <v>801</v>
      </c>
      <c r="C180" s="62">
        <v>4</v>
      </c>
      <c r="D180" s="119">
        <v>1</v>
      </c>
      <c r="E180" s="122" t="s">
        <v>571</v>
      </c>
      <c r="F180" s="23"/>
      <c r="G180" s="512"/>
      <c r="H180" s="507"/>
      <c r="I180" s="506"/>
    </row>
    <row r="181" spans="1:9" ht="36" hidden="1">
      <c r="A181" s="131"/>
      <c r="B181" s="61"/>
      <c r="C181" s="62"/>
      <c r="D181" s="119"/>
      <c r="E181" s="122" t="s">
        <v>739</v>
      </c>
      <c r="F181" s="20"/>
      <c r="G181" s="512"/>
      <c r="H181" s="507"/>
      <c r="I181" s="506"/>
    </row>
    <row r="182" spans="1:9" ht="15" hidden="1">
      <c r="A182" s="131"/>
      <c r="B182" s="61"/>
      <c r="C182" s="62"/>
      <c r="D182" s="119"/>
      <c r="E182" s="122" t="s">
        <v>741</v>
      </c>
      <c r="F182" s="20"/>
      <c r="G182" s="512"/>
      <c r="H182" s="507"/>
      <c r="I182" s="506"/>
    </row>
    <row r="183" spans="1:9" ht="15" hidden="1">
      <c r="A183" s="131"/>
      <c r="B183" s="61"/>
      <c r="C183" s="62"/>
      <c r="D183" s="119"/>
      <c r="E183" s="122" t="s">
        <v>741</v>
      </c>
      <c r="F183" s="20"/>
      <c r="G183" s="512"/>
      <c r="H183" s="507"/>
      <c r="I183" s="506"/>
    </row>
    <row r="184" spans="1:9" ht="15" hidden="1">
      <c r="A184" s="131">
        <v>2350</v>
      </c>
      <c r="B184" s="63" t="s">
        <v>801</v>
      </c>
      <c r="C184" s="60">
        <v>5</v>
      </c>
      <c r="D184" s="118">
        <v>0</v>
      </c>
      <c r="E184" s="123" t="s">
        <v>61</v>
      </c>
      <c r="F184" s="18" t="s">
        <v>62</v>
      </c>
      <c r="G184" s="512"/>
      <c r="H184" s="507"/>
      <c r="I184" s="506"/>
    </row>
    <row r="185" spans="1:9" s="19" customFormat="1" ht="10.5" customHeight="1" hidden="1">
      <c r="A185" s="131"/>
      <c r="B185" s="58"/>
      <c r="C185" s="60"/>
      <c r="D185" s="118"/>
      <c r="E185" s="122" t="s">
        <v>642</v>
      </c>
      <c r="F185" s="18"/>
      <c r="G185" s="518"/>
      <c r="H185" s="503"/>
      <c r="I185" s="505"/>
    </row>
    <row r="186" spans="1:9" ht="15" hidden="1">
      <c r="A186" s="131">
        <v>2351</v>
      </c>
      <c r="B186" s="64" t="s">
        <v>801</v>
      </c>
      <c r="C186" s="62">
        <v>5</v>
      </c>
      <c r="D186" s="119">
        <v>1</v>
      </c>
      <c r="E186" s="122" t="s">
        <v>63</v>
      </c>
      <c r="F186" s="23" t="s">
        <v>62</v>
      </c>
      <c r="G186" s="512"/>
      <c r="H186" s="507"/>
      <c r="I186" s="506"/>
    </row>
    <row r="187" spans="1:9" ht="36" hidden="1">
      <c r="A187" s="131"/>
      <c r="B187" s="61"/>
      <c r="C187" s="62"/>
      <c r="D187" s="119"/>
      <c r="E187" s="122" t="s">
        <v>739</v>
      </c>
      <c r="F187" s="20"/>
      <c r="G187" s="512"/>
      <c r="H187" s="507"/>
      <c r="I187" s="506"/>
    </row>
    <row r="188" spans="1:9" ht="15" hidden="1">
      <c r="A188" s="131"/>
      <c r="B188" s="61"/>
      <c r="C188" s="62"/>
      <c r="D188" s="119"/>
      <c r="E188" s="122" t="s">
        <v>741</v>
      </c>
      <c r="F188" s="20"/>
      <c r="G188" s="512"/>
      <c r="H188" s="507"/>
      <c r="I188" s="506"/>
    </row>
    <row r="189" spans="1:9" ht="15" hidden="1">
      <c r="A189" s="131"/>
      <c r="B189" s="61"/>
      <c r="C189" s="62"/>
      <c r="D189" s="119"/>
      <c r="E189" s="122" t="s">
        <v>741</v>
      </c>
      <c r="F189" s="20"/>
      <c r="G189" s="512"/>
      <c r="H189" s="507"/>
      <c r="I189" s="506"/>
    </row>
    <row r="190" spans="1:9" ht="36" hidden="1">
      <c r="A190" s="131">
        <v>2360</v>
      </c>
      <c r="B190" s="63" t="s">
        <v>801</v>
      </c>
      <c r="C190" s="60">
        <v>6</v>
      </c>
      <c r="D190" s="118">
        <v>0</v>
      </c>
      <c r="E190" s="123" t="s">
        <v>677</v>
      </c>
      <c r="F190" s="18" t="s">
        <v>64</v>
      </c>
      <c r="G190" s="512"/>
      <c r="H190" s="507"/>
      <c r="I190" s="506"/>
    </row>
    <row r="191" spans="1:9" s="19" customFormat="1" ht="10.5" customHeight="1" hidden="1">
      <c r="A191" s="131"/>
      <c r="B191" s="58"/>
      <c r="C191" s="60"/>
      <c r="D191" s="118"/>
      <c r="E191" s="122" t="s">
        <v>642</v>
      </c>
      <c r="F191" s="18"/>
      <c r="G191" s="518"/>
      <c r="H191" s="503"/>
      <c r="I191" s="505"/>
    </row>
    <row r="192" spans="1:9" ht="36" hidden="1">
      <c r="A192" s="131">
        <v>2361</v>
      </c>
      <c r="B192" s="64" t="s">
        <v>801</v>
      </c>
      <c r="C192" s="62">
        <v>6</v>
      </c>
      <c r="D192" s="119">
        <v>1</v>
      </c>
      <c r="E192" s="122" t="s">
        <v>677</v>
      </c>
      <c r="F192" s="23" t="s">
        <v>65</v>
      </c>
      <c r="G192" s="512"/>
      <c r="H192" s="507"/>
      <c r="I192" s="506"/>
    </row>
    <row r="193" spans="1:9" ht="36" hidden="1">
      <c r="A193" s="131"/>
      <c r="B193" s="61"/>
      <c r="C193" s="62"/>
      <c r="D193" s="119"/>
      <c r="E193" s="122" t="s">
        <v>739</v>
      </c>
      <c r="F193" s="20"/>
      <c r="G193" s="512"/>
      <c r="H193" s="507"/>
      <c r="I193" s="506"/>
    </row>
    <row r="194" spans="1:9" ht="15" hidden="1">
      <c r="A194" s="131"/>
      <c r="B194" s="61"/>
      <c r="C194" s="62"/>
      <c r="D194" s="119"/>
      <c r="E194" s="122" t="s">
        <v>741</v>
      </c>
      <c r="F194" s="20"/>
      <c r="G194" s="512"/>
      <c r="H194" s="507"/>
      <c r="I194" s="506"/>
    </row>
    <row r="195" spans="1:9" ht="15" hidden="1">
      <c r="A195" s="131"/>
      <c r="B195" s="61"/>
      <c r="C195" s="62"/>
      <c r="D195" s="119"/>
      <c r="E195" s="122" t="s">
        <v>741</v>
      </c>
      <c r="F195" s="20"/>
      <c r="G195" s="512"/>
      <c r="H195" s="507"/>
      <c r="I195" s="506"/>
    </row>
    <row r="196" spans="1:9" ht="36" hidden="1">
      <c r="A196" s="131">
        <v>2370</v>
      </c>
      <c r="B196" s="63" t="s">
        <v>801</v>
      </c>
      <c r="C196" s="60">
        <v>7</v>
      </c>
      <c r="D196" s="118">
        <v>0</v>
      </c>
      <c r="E196" s="123" t="s">
        <v>679</v>
      </c>
      <c r="F196" s="18" t="s">
        <v>66</v>
      </c>
      <c r="G196" s="512"/>
      <c r="H196" s="507"/>
      <c r="I196" s="506"/>
    </row>
    <row r="197" spans="1:9" s="19" customFormat="1" ht="10.5" customHeight="1" hidden="1">
      <c r="A197" s="131"/>
      <c r="B197" s="58"/>
      <c r="C197" s="60"/>
      <c r="D197" s="118"/>
      <c r="E197" s="122" t="s">
        <v>642</v>
      </c>
      <c r="F197" s="18"/>
      <c r="G197" s="518"/>
      <c r="H197" s="503"/>
      <c r="I197" s="505"/>
    </row>
    <row r="198" spans="1:9" ht="24" hidden="1">
      <c r="A198" s="131">
        <v>2371</v>
      </c>
      <c r="B198" s="64" t="s">
        <v>801</v>
      </c>
      <c r="C198" s="62">
        <v>7</v>
      </c>
      <c r="D198" s="119">
        <v>1</v>
      </c>
      <c r="E198" s="122" t="s">
        <v>679</v>
      </c>
      <c r="F198" s="23" t="s">
        <v>67</v>
      </c>
      <c r="G198" s="512"/>
      <c r="H198" s="507"/>
      <c r="I198" s="506"/>
    </row>
    <row r="199" spans="1:9" ht="36" hidden="1">
      <c r="A199" s="131"/>
      <c r="B199" s="61"/>
      <c r="C199" s="62"/>
      <c r="D199" s="119"/>
      <c r="E199" s="122" t="s">
        <v>739</v>
      </c>
      <c r="F199" s="20"/>
      <c r="G199" s="512"/>
      <c r="H199" s="507"/>
      <c r="I199" s="506"/>
    </row>
    <row r="200" spans="1:9" ht="15" hidden="1">
      <c r="A200" s="131"/>
      <c r="B200" s="61"/>
      <c r="C200" s="62"/>
      <c r="D200" s="119"/>
      <c r="E200" s="122" t="s">
        <v>741</v>
      </c>
      <c r="F200" s="20"/>
      <c r="G200" s="512"/>
      <c r="H200" s="507"/>
      <c r="I200" s="506"/>
    </row>
    <row r="201" spans="1:9" ht="15" hidden="1">
      <c r="A201" s="131"/>
      <c r="B201" s="61"/>
      <c r="C201" s="62"/>
      <c r="D201" s="119"/>
      <c r="E201" s="122" t="s">
        <v>741</v>
      </c>
      <c r="F201" s="20"/>
      <c r="G201" s="512"/>
      <c r="H201" s="507"/>
      <c r="I201" s="506"/>
    </row>
    <row r="202" spans="1:9" ht="15" hidden="1">
      <c r="A202" s="131"/>
      <c r="B202" s="61"/>
      <c r="C202" s="62"/>
      <c r="D202" s="119"/>
      <c r="E202" s="122"/>
      <c r="F202" s="20"/>
      <c r="G202" s="512"/>
      <c r="H202" s="507"/>
      <c r="I202" s="557"/>
    </row>
    <row r="203" spans="1:9" ht="15" hidden="1">
      <c r="A203" s="131"/>
      <c r="B203" s="61"/>
      <c r="C203" s="62"/>
      <c r="D203" s="119"/>
      <c r="E203" s="122"/>
      <c r="F203" s="20"/>
      <c r="G203" s="512"/>
      <c r="H203" s="507"/>
      <c r="I203" s="557"/>
    </row>
    <row r="204" spans="1:9" s="162" customFormat="1" ht="52.5" customHeight="1" hidden="1">
      <c r="A204" s="157">
        <v>2400</v>
      </c>
      <c r="B204" s="63" t="s">
        <v>805</v>
      </c>
      <c r="C204" s="60">
        <v>0</v>
      </c>
      <c r="D204" s="118">
        <v>0</v>
      </c>
      <c r="E204" s="166" t="s">
        <v>476</v>
      </c>
      <c r="F204" s="158" t="s">
        <v>68</v>
      </c>
      <c r="G204" s="513">
        <f>H204+I204</f>
        <v>0</v>
      </c>
      <c r="H204" s="508">
        <f>H206+H216+H234+H248+H262+H284+H308+H326</f>
        <v>0</v>
      </c>
      <c r="I204" s="160">
        <f>I206+I216+I234+I248+I262+I284+I308+I326</f>
        <v>0</v>
      </c>
    </row>
    <row r="205" spans="1:9" ht="11.25" customHeight="1" hidden="1">
      <c r="A205" s="129"/>
      <c r="B205" s="58"/>
      <c r="C205" s="59"/>
      <c r="D205" s="117"/>
      <c r="E205" s="122" t="s">
        <v>641</v>
      </c>
      <c r="F205" s="17"/>
      <c r="G205" s="145"/>
      <c r="H205" s="141"/>
      <c r="I205" s="130"/>
    </row>
    <row r="206" spans="1:9" ht="36" hidden="1">
      <c r="A206" s="131">
        <v>2410</v>
      </c>
      <c r="B206" s="63" t="s">
        <v>805</v>
      </c>
      <c r="C206" s="60">
        <v>1</v>
      </c>
      <c r="D206" s="118">
        <v>0</v>
      </c>
      <c r="E206" s="123" t="s">
        <v>69</v>
      </c>
      <c r="F206" s="18" t="s">
        <v>72</v>
      </c>
      <c r="G206" s="147"/>
      <c r="H206" s="143"/>
      <c r="I206" s="133"/>
    </row>
    <row r="207" spans="1:9" s="19" customFormat="1" ht="10.5" customHeight="1" hidden="1">
      <c r="A207" s="131"/>
      <c r="B207" s="58"/>
      <c r="C207" s="60"/>
      <c r="D207" s="118"/>
      <c r="E207" s="122" t="s">
        <v>642</v>
      </c>
      <c r="F207" s="18"/>
      <c r="G207" s="146"/>
      <c r="H207" s="142"/>
      <c r="I207" s="132"/>
    </row>
    <row r="208" spans="1:9" ht="24" hidden="1">
      <c r="A208" s="131">
        <v>2411</v>
      </c>
      <c r="B208" s="64" t="s">
        <v>805</v>
      </c>
      <c r="C208" s="62">
        <v>1</v>
      </c>
      <c r="D208" s="119">
        <v>1</v>
      </c>
      <c r="E208" s="122" t="s">
        <v>73</v>
      </c>
      <c r="F208" s="20" t="s">
        <v>74</v>
      </c>
      <c r="G208" s="147"/>
      <c r="H208" s="143"/>
      <c r="I208" s="133"/>
    </row>
    <row r="209" spans="1:9" ht="36" hidden="1">
      <c r="A209" s="131"/>
      <c r="B209" s="61"/>
      <c r="C209" s="62"/>
      <c r="D209" s="119"/>
      <c r="E209" s="122" t="s">
        <v>739</v>
      </c>
      <c r="F209" s="20"/>
      <c r="G209" s="147"/>
      <c r="H209" s="143"/>
      <c r="I209" s="133"/>
    </row>
    <row r="210" spans="1:9" ht="15" hidden="1">
      <c r="A210" s="131"/>
      <c r="B210" s="61"/>
      <c r="C210" s="62"/>
      <c r="D210" s="119"/>
      <c r="E210" s="122" t="s">
        <v>741</v>
      </c>
      <c r="F210" s="20"/>
      <c r="G210" s="147"/>
      <c r="H210" s="143"/>
      <c r="I210" s="133"/>
    </row>
    <row r="211" spans="1:9" ht="15" hidden="1">
      <c r="A211" s="131"/>
      <c r="B211" s="61"/>
      <c r="C211" s="62"/>
      <c r="D211" s="119"/>
      <c r="E211" s="122" t="s">
        <v>741</v>
      </c>
      <c r="F211" s="20"/>
      <c r="G211" s="147"/>
      <c r="H211" s="143"/>
      <c r="I211" s="133"/>
    </row>
    <row r="212" spans="1:9" ht="24" hidden="1">
      <c r="A212" s="131">
        <v>2412</v>
      </c>
      <c r="B212" s="64" t="s">
        <v>805</v>
      </c>
      <c r="C212" s="62">
        <v>1</v>
      </c>
      <c r="D212" s="119">
        <v>2</v>
      </c>
      <c r="E212" s="122" t="s">
        <v>75</v>
      </c>
      <c r="F212" s="23" t="s">
        <v>76</v>
      </c>
      <c r="G212" s="147"/>
      <c r="H212" s="143"/>
      <c r="I212" s="133"/>
    </row>
    <row r="213" spans="1:9" ht="36" hidden="1">
      <c r="A213" s="131"/>
      <c r="B213" s="61"/>
      <c r="C213" s="62"/>
      <c r="D213" s="119"/>
      <c r="E213" s="122" t="s">
        <v>739</v>
      </c>
      <c r="F213" s="20"/>
      <c r="G213" s="147"/>
      <c r="H213" s="143"/>
      <c r="I213" s="133"/>
    </row>
    <row r="214" spans="1:9" ht="15" hidden="1">
      <c r="A214" s="131"/>
      <c r="B214" s="61"/>
      <c r="C214" s="62"/>
      <c r="D214" s="119"/>
      <c r="E214" s="122" t="s">
        <v>741</v>
      </c>
      <c r="F214" s="20"/>
      <c r="G214" s="147"/>
      <c r="H214" s="143"/>
      <c r="I214" s="133"/>
    </row>
    <row r="215" spans="1:9" ht="15" hidden="1">
      <c r="A215" s="131"/>
      <c r="B215" s="61"/>
      <c r="C215" s="62"/>
      <c r="D215" s="119"/>
      <c r="E215" s="122" t="s">
        <v>741</v>
      </c>
      <c r="F215" s="20"/>
      <c r="G215" s="147"/>
      <c r="H215" s="143"/>
      <c r="I215" s="133"/>
    </row>
    <row r="216" spans="1:9" ht="36" hidden="1">
      <c r="A216" s="131">
        <v>2420</v>
      </c>
      <c r="B216" s="63" t="s">
        <v>805</v>
      </c>
      <c r="C216" s="60">
        <v>2</v>
      </c>
      <c r="D216" s="118">
        <v>0</v>
      </c>
      <c r="E216" s="123" t="s">
        <v>77</v>
      </c>
      <c r="F216" s="18" t="s">
        <v>78</v>
      </c>
      <c r="G216" s="512">
        <f>H216+I216</f>
        <v>0</v>
      </c>
      <c r="H216" s="507">
        <f>H218</f>
        <v>0</v>
      </c>
      <c r="I216" s="507">
        <f>I218</f>
        <v>0</v>
      </c>
    </row>
    <row r="217" spans="1:9" s="19" customFormat="1" ht="10.5" customHeight="1" hidden="1">
      <c r="A217" s="131"/>
      <c r="B217" s="58"/>
      <c r="C217" s="60"/>
      <c r="D217" s="118"/>
      <c r="E217" s="122" t="s">
        <v>642</v>
      </c>
      <c r="F217" s="18"/>
      <c r="G217" s="518"/>
      <c r="H217" s="503"/>
      <c r="I217" s="132"/>
    </row>
    <row r="218" spans="1:9" ht="15" hidden="1">
      <c r="A218" s="131">
        <v>2421</v>
      </c>
      <c r="B218" s="64" t="s">
        <v>805</v>
      </c>
      <c r="C218" s="62">
        <v>2</v>
      </c>
      <c r="D218" s="119">
        <v>1</v>
      </c>
      <c r="E218" s="122" t="s">
        <v>79</v>
      </c>
      <c r="F218" s="23" t="s">
        <v>80</v>
      </c>
      <c r="G218" s="512">
        <f>H218+I218</f>
        <v>0</v>
      </c>
      <c r="H218" s="507">
        <f>H220+H221</f>
        <v>0</v>
      </c>
      <c r="I218" s="143">
        <f>I220+I221</f>
        <v>0</v>
      </c>
    </row>
    <row r="219" spans="1:9" ht="36" hidden="1">
      <c r="A219" s="131"/>
      <c r="B219" s="61"/>
      <c r="C219" s="62"/>
      <c r="D219" s="119"/>
      <c r="E219" s="122" t="s">
        <v>739</v>
      </c>
      <c r="F219" s="20"/>
      <c r="G219" s="512"/>
      <c r="H219" s="507"/>
      <c r="I219" s="133"/>
    </row>
    <row r="220" spans="1:9" ht="15" hidden="1">
      <c r="A220" s="131"/>
      <c r="B220" s="61"/>
      <c r="C220" s="62"/>
      <c r="D220" s="119"/>
      <c r="E220" s="122" t="s">
        <v>133</v>
      </c>
      <c r="F220" s="20"/>
      <c r="G220" s="512">
        <f>H220+I220</f>
        <v>0</v>
      </c>
      <c r="H220" s="507"/>
      <c r="I220" s="133"/>
    </row>
    <row r="221" spans="1:9" ht="15" hidden="1">
      <c r="A221" s="131"/>
      <c r="B221" s="61"/>
      <c r="C221" s="62"/>
      <c r="D221" s="119"/>
      <c r="E221" s="122" t="s">
        <v>313</v>
      </c>
      <c r="F221" s="20"/>
      <c r="G221" s="512">
        <f>H221+I221</f>
        <v>0</v>
      </c>
      <c r="H221" s="507"/>
      <c r="I221" s="133"/>
    </row>
    <row r="222" spans="1:9" ht="15" hidden="1">
      <c r="A222" s="131">
        <v>2422</v>
      </c>
      <c r="B222" s="64" t="s">
        <v>805</v>
      </c>
      <c r="C222" s="62">
        <v>2</v>
      </c>
      <c r="D222" s="119">
        <v>2</v>
      </c>
      <c r="E222" s="122" t="s">
        <v>81</v>
      </c>
      <c r="F222" s="23" t="s">
        <v>82</v>
      </c>
      <c r="G222" s="147"/>
      <c r="H222" s="143"/>
      <c r="I222" s="133"/>
    </row>
    <row r="223" spans="1:9" ht="36" hidden="1">
      <c r="A223" s="131"/>
      <c r="B223" s="61"/>
      <c r="C223" s="62"/>
      <c r="D223" s="119"/>
      <c r="E223" s="122" t="s">
        <v>739</v>
      </c>
      <c r="F223" s="20"/>
      <c r="G223" s="147"/>
      <c r="H223" s="143"/>
      <c r="I223" s="133"/>
    </row>
    <row r="224" spans="1:9" ht="15" hidden="1">
      <c r="A224" s="131"/>
      <c r="B224" s="61"/>
      <c r="C224" s="62"/>
      <c r="D224" s="119"/>
      <c r="E224" s="122" t="s">
        <v>741</v>
      </c>
      <c r="F224" s="20"/>
      <c r="G224" s="147"/>
      <c r="H224" s="143"/>
      <c r="I224" s="133"/>
    </row>
    <row r="225" spans="1:9" ht="15" hidden="1">
      <c r="A225" s="131"/>
      <c r="B225" s="61"/>
      <c r="C225" s="62"/>
      <c r="D225" s="119"/>
      <c r="E225" s="122" t="s">
        <v>741</v>
      </c>
      <c r="F225" s="20"/>
      <c r="G225" s="147"/>
      <c r="H225" s="143"/>
      <c r="I225" s="133"/>
    </row>
    <row r="226" spans="1:9" ht="15" hidden="1">
      <c r="A226" s="131">
        <v>2423</v>
      </c>
      <c r="B226" s="64" t="s">
        <v>805</v>
      </c>
      <c r="C226" s="62">
        <v>2</v>
      </c>
      <c r="D226" s="119">
        <v>3</v>
      </c>
      <c r="E226" s="122" t="s">
        <v>83</v>
      </c>
      <c r="F226" s="23" t="s">
        <v>84</v>
      </c>
      <c r="G226" s="147"/>
      <c r="H226" s="143"/>
      <c r="I226" s="133"/>
    </row>
    <row r="227" spans="1:9" ht="36" hidden="1">
      <c r="A227" s="131"/>
      <c r="B227" s="61"/>
      <c r="C227" s="62"/>
      <c r="D227" s="119"/>
      <c r="E227" s="122" t="s">
        <v>739</v>
      </c>
      <c r="F227" s="20"/>
      <c r="G227" s="147"/>
      <c r="H227" s="143"/>
      <c r="I227" s="133"/>
    </row>
    <row r="228" spans="1:9" ht="15" hidden="1">
      <c r="A228" s="131"/>
      <c r="B228" s="61"/>
      <c r="C228" s="62"/>
      <c r="D228" s="119"/>
      <c r="E228" s="122" t="s">
        <v>741</v>
      </c>
      <c r="F228" s="20"/>
      <c r="G228" s="147"/>
      <c r="H228" s="143"/>
      <c r="I228" s="133"/>
    </row>
    <row r="229" spans="1:9" ht="15" hidden="1">
      <c r="A229" s="131"/>
      <c r="B229" s="61"/>
      <c r="C229" s="62"/>
      <c r="D229" s="119"/>
      <c r="E229" s="122" t="s">
        <v>741</v>
      </c>
      <c r="F229" s="20"/>
      <c r="G229" s="147"/>
      <c r="H229" s="143"/>
      <c r="I229" s="133"/>
    </row>
    <row r="230" spans="1:9" ht="15" hidden="1">
      <c r="A230" s="131">
        <v>2424</v>
      </c>
      <c r="B230" s="64" t="s">
        <v>805</v>
      </c>
      <c r="C230" s="62">
        <v>2</v>
      </c>
      <c r="D230" s="119">
        <v>4</v>
      </c>
      <c r="E230" s="122" t="s">
        <v>806</v>
      </c>
      <c r="F230" s="23"/>
      <c r="G230" s="147"/>
      <c r="H230" s="143"/>
      <c r="I230" s="133"/>
    </row>
    <row r="231" spans="1:9" ht="36" hidden="1">
      <c r="A231" s="131"/>
      <c r="B231" s="61"/>
      <c r="C231" s="62"/>
      <c r="D231" s="119"/>
      <c r="E231" s="122" t="s">
        <v>739</v>
      </c>
      <c r="F231" s="20"/>
      <c r="G231" s="147"/>
      <c r="H231" s="143"/>
      <c r="I231" s="133"/>
    </row>
    <row r="232" spans="1:9" ht="15" hidden="1">
      <c r="A232" s="131"/>
      <c r="B232" s="61"/>
      <c r="C232" s="62"/>
      <c r="D232" s="119"/>
      <c r="E232" s="122" t="s">
        <v>741</v>
      </c>
      <c r="F232" s="20"/>
      <c r="G232" s="147"/>
      <c r="H232" s="143"/>
      <c r="I232" s="133"/>
    </row>
    <row r="233" spans="1:9" ht="15" hidden="1">
      <c r="A233" s="131"/>
      <c r="B233" s="61"/>
      <c r="C233" s="62"/>
      <c r="D233" s="119"/>
      <c r="E233" s="122" t="s">
        <v>741</v>
      </c>
      <c r="F233" s="20"/>
      <c r="G233" s="147"/>
      <c r="H233" s="143"/>
      <c r="I233" s="133"/>
    </row>
    <row r="234" spans="1:9" ht="15" hidden="1">
      <c r="A234" s="131">
        <v>2430</v>
      </c>
      <c r="B234" s="63" t="s">
        <v>805</v>
      </c>
      <c r="C234" s="60">
        <v>3</v>
      </c>
      <c r="D234" s="118">
        <v>0</v>
      </c>
      <c r="E234" s="123" t="s">
        <v>85</v>
      </c>
      <c r="F234" s="18" t="s">
        <v>86</v>
      </c>
      <c r="G234" s="147"/>
      <c r="H234" s="143"/>
      <c r="I234" s="133"/>
    </row>
    <row r="235" spans="1:9" s="19" customFormat="1" ht="10.5" customHeight="1" hidden="1">
      <c r="A235" s="131"/>
      <c r="B235" s="58"/>
      <c r="C235" s="60"/>
      <c r="D235" s="118"/>
      <c r="E235" s="122" t="s">
        <v>642</v>
      </c>
      <c r="F235" s="18"/>
      <c r="G235" s="146"/>
      <c r="H235" s="142"/>
      <c r="I235" s="132"/>
    </row>
    <row r="236" spans="1:9" ht="15" hidden="1">
      <c r="A236" s="131">
        <v>2431</v>
      </c>
      <c r="B236" s="64" t="s">
        <v>805</v>
      </c>
      <c r="C236" s="62">
        <v>3</v>
      </c>
      <c r="D236" s="119">
        <v>1</v>
      </c>
      <c r="E236" s="122" t="s">
        <v>87</v>
      </c>
      <c r="F236" s="23" t="s">
        <v>88</v>
      </c>
      <c r="G236" s="147"/>
      <c r="H236" s="143"/>
      <c r="I236" s="133"/>
    </row>
    <row r="237" spans="1:9" ht="36" hidden="1">
      <c r="A237" s="131"/>
      <c r="B237" s="61"/>
      <c r="C237" s="62"/>
      <c r="D237" s="119"/>
      <c r="E237" s="122" t="s">
        <v>739</v>
      </c>
      <c r="F237" s="20"/>
      <c r="G237" s="147"/>
      <c r="H237" s="143"/>
      <c r="I237" s="133"/>
    </row>
    <row r="238" spans="1:9" ht="15" hidden="1">
      <c r="A238" s="131"/>
      <c r="B238" s="61"/>
      <c r="C238" s="62"/>
      <c r="D238" s="119"/>
      <c r="E238" s="122" t="s">
        <v>741</v>
      </c>
      <c r="F238" s="20"/>
      <c r="G238" s="147"/>
      <c r="H238" s="143"/>
      <c r="I238" s="133"/>
    </row>
    <row r="239" spans="1:9" ht="15" hidden="1">
      <c r="A239" s="131"/>
      <c r="B239" s="61"/>
      <c r="C239" s="62"/>
      <c r="D239" s="119"/>
      <c r="E239" s="122" t="s">
        <v>741</v>
      </c>
      <c r="F239" s="20"/>
      <c r="G239" s="147"/>
      <c r="H239" s="143"/>
      <c r="I239" s="133"/>
    </row>
    <row r="240" spans="1:9" ht="15" hidden="1">
      <c r="A240" s="131">
        <v>2432</v>
      </c>
      <c r="B240" s="64" t="s">
        <v>805</v>
      </c>
      <c r="C240" s="62">
        <v>3</v>
      </c>
      <c r="D240" s="119">
        <v>2</v>
      </c>
      <c r="E240" s="122" t="s">
        <v>89</v>
      </c>
      <c r="F240" s="23" t="s">
        <v>90</v>
      </c>
      <c r="G240" s="147"/>
      <c r="H240" s="143"/>
      <c r="I240" s="133"/>
    </row>
    <row r="241" spans="1:9" ht="36" hidden="1">
      <c r="A241" s="131"/>
      <c r="B241" s="61"/>
      <c r="C241" s="62"/>
      <c r="D241" s="119"/>
      <c r="E241" s="122" t="s">
        <v>739</v>
      </c>
      <c r="F241" s="20"/>
      <c r="G241" s="147"/>
      <c r="H241" s="143"/>
      <c r="I241" s="133"/>
    </row>
    <row r="242" spans="1:9" ht="15" hidden="1">
      <c r="A242" s="131"/>
      <c r="B242" s="61"/>
      <c r="C242" s="62"/>
      <c r="D242" s="119"/>
      <c r="E242" s="122" t="s">
        <v>741</v>
      </c>
      <c r="F242" s="20"/>
      <c r="G242" s="147"/>
      <c r="H242" s="143"/>
      <c r="I242" s="133"/>
    </row>
    <row r="243" spans="1:9" ht="15" hidden="1">
      <c r="A243" s="131"/>
      <c r="B243" s="61"/>
      <c r="C243" s="62"/>
      <c r="D243" s="119"/>
      <c r="E243" s="122" t="s">
        <v>741</v>
      </c>
      <c r="F243" s="20"/>
      <c r="G243" s="147"/>
      <c r="H243" s="143"/>
      <c r="I243" s="133"/>
    </row>
    <row r="244" spans="1:9" ht="15" hidden="1">
      <c r="A244" s="131">
        <v>2433</v>
      </c>
      <c r="B244" s="64" t="s">
        <v>805</v>
      </c>
      <c r="C244" s="62">
        <v>3</v>
      </c>
      <c r="D244" s="119">
        <v>3</v>
      </c>
      <c r="E244" s="122" t="s">
        <v>91</v>
      </c>
      <c r="F244" s="23" t="s">
        <v>92</v>
      </c>
      <c r="G244" s="147"/>
      <c r="H244" s="143"/>
      <c r="I244" s="133"/>
    </row>
    <row r="245" spans="1:9" ht="36" hidden="1">
      <c r="A245" s="131"/>
      <c r="B245" s="61"/>
      <c r="C245" s="62"/>
      <c r="D245" s="119"/>
      <c r="E245" s="122" t="s">
        <v>739</v>
      </c>
      <c r="F245" s="20"/>
      <c r="G245" s="147"/>
      <c r="H245" s="143"/>
      <c r="I245" s="133"/>
    </row>
    <row r="246" spans="1:9" ht="15" hidden="1">
      <c r="A246" s="131"/>
      <c r="B246" s="61"/>
      <c r="C246" s="62"/>
      <c r="D246" s="119"/>
      <c r="E246" s="122" t="s">
        <v>741</v>
      </c>
      <c r="F246" s="20"/>
      <c r="G246" s="147"/>
      <c r="H246" s="143"/>
      <c r="I246" s="133"/>
    </row>
    <row r="247" spans="1:9" ht="15" hidden="1">
      <c r="A247" s="131"/>
      <c r="B247" s="61"/>
      <c r="C247" s="62"/>
      <c r="D247" s="119"/>
      <c r="E247" s="122" t="s">
        <v>741</v>
      </c>
      <c r="F247" s="20"/>
      <c r="G247" s="147"/>
      <c r="H247" s="143"/>
      <c r="I247" s="133"/>
    </row>
    <row r="248" spans="1:9" ht="36" hidden="1">
      <c r="A248" s="131">
        <v>2440</v>
      </c>
      <c r="B248" s="63" t="s">
        <v>805</v>
      </c>
      <c r="C248" s="60">
        <v>4</v>
      </c>
      <c r="D248" s="118">
        <v>0</v>
      </c>
      <c r="E248" s="123" t="s">
        <v>99</v>
      </c>
      <c r="F248" s="18" t="s">
        <v>100</v>
      </c>
      <c r="G248" s="147"/>
      <c r="H248" s="143"/>
      <c r="I248" s="133"/>
    </row>
    <row r="249" spans="1:9" s="19" customFormat="1" ht="10.5" customHeight="1" hidden="1">
      <c r="A249" s="131"/>
      <c r="B249" s="58"/>
      <c r="C249" s="60"/>
      <c r="D249" s="118"/>
      <c r="E249" s="122" t="s">
        <v>642</v>
      </c>
      <c r="F249" s="18"/>
      <c r="G249" s="146"/>
      <c r="H249" s="142"/>
      <c r="I249" s="132"/>
    </row>
    <row r="250" spans="1:9" ht="28.5" hidden="1">
      <c r="A250" s="131">
        <v>2441</v>
      </c>
      <c r="B250" s="64" t="s">
        <v>805</v>
      </c>
      <c r="C250" s="62">
        <v>4</v>
      </c>
      <c r="D250" s="119">
        <v>1</v>
      </c>
      <c r="E250" s="122" t="s">
        <v>101</v>
      </c>
      <c r="F250" s="23" t="s">
        <v>102</v>
      </c>
      <c r="G250" s="147"/>
      <c r="H250" s="143"/>
      <c r="I250" s="133"/>
    </row>
    <row r="251" spans="1:9" ht="36" hidden="1">
      <c r="A251" s="131"/>
      <c r="B251" s="61"/>
      <c r="C251" s="62"/>
      <c r="D251" s="119"/>
      <c r="E251" s="122" t="s">
        <v>739</v>
      </c>
      <c r="F251" s="20"/>
      <c r="G251" s="147"/>
      <c r="H251" s="143"/>
      <c r="I251" s="133"/>
    </row>
    <row r="252" spans="1:9" ht="15" hidden="1">
      <c r="A252" s="131"/>
      <c r="B252" s="61"/>
      <c r="C252" s="62"/>
      <c r="D252" s="119"/>
      <c r="E252" s="122" t="s">
        <v>741</v>
      </c>
      <c r="F252" s="20"/>
      <c r="G252" s="147"/>
      <c r="H252" s="143"/>
      <c r="I252" s="133"/>
    </row>
    <row r="253" spans="1:9" ht="15" hidden="1">
      <c r="A253" s="131"/>
      <c r="B253" s="61"/>
      <c r="C253" s="62"/>
      <c r="D253" s="119"/>
      <c r="E253" s="122" t="s">
        <v>741</v>
      </c>
      <c r="F253" s="20"/>
      <c r="G253" s="147"/>
      <c r="H253" s="143"/>
      <c r="I253" s="133"/>
    </row>
    <row r="254" spans="1:9" ht="15" hidden="1">
      <c r="A254" s="131">
        <v>2442</v>
      </c>
      <c r="B254" s="64" t="s">
        <v>805</v>
      </c>
      <c r="C254" s="62">
        <v>4</v>
      </c>
      <c r="D254" s="119">
        <v>2</v>
      </c>
      <c r="E254" s="122" t="s">
        <v>103</v>
      </c>
      <c r="F254" s="23" t="s">
        <v>104</v>
      </c>
      <c r="G254" s="147"/>
      <c r="H254" s="143"/>
      <c r="I254" s="133"/>
    </row>
    <row r="255" spans="1:9" ht="36" hidden="1">
      <c r="A255" s="131"/>
      <c r="B255" s="61"/>
      <c r="C255" s="62"/>
      <c r="D255" s="119"/>
      <c r="E255" s="122" t="s">
        <v>739</v>
      </c>
      <c r="F255" s="20"/>
      <c r="G255" s="147"/>
      <c r="H255" s="143"/>
      <c r="I255" s="133"/>
    </row>
    <row r="256" spans="1:9" ht="15" hidden="1">
      <c r="A256" s="131"/>
      <c r="B256" s="61"/>
      <c r="C256" s="62"/>
      <c r="D256" s="119"/>
      <c r="E256" s="122" t="s">
        <v>741</v>
      </c>
      <c r="F256" s="20"/>
      <c r="G256" s="147"/>
      <c r="H256" s="143"/>
      <c r="I256" s="133"/>
    </row>
    <row r="257" spans="1:9" ht="15" hidden="1">
      <c r="A257" s="131"/>
      <c r="B257" s="61"/>
      <c r="C257" s="62"/>
      <c r="D257" s="119"/>
      <c r="E257" s="122" t="s">
        <v>741</v>
      </c>
      <c r="F257" s="20"/>
      <c r="G257" s="147"/>
      <c r="H257" s="143"/>
      <c r="I257" s="133"/>
    </row>
    <row r="258" spans="1:9" ht="15" hidden="1">
      <c r="A258" s="131">
        <v>2443</v>
      </c>
      <c r="B258" s="64" t="s">
        <v>805</v>
      </c>
      <c r="C258" s="62">
        <v>4</v>
      </c>
      <c r="D258" s="119">
        <v>3</v>
      </c>
      <c r="E258" s="122" t="s">
        <v>105</v>
      </c>
      <c r="F258" s="23" t="s">
        <v>106</v>
      </c>
      <c r="G258" s="147"/>
      <c r="H258" s="143"/>
      <c r="I258" s="133"/>
    </row>
    <row r="259" spans="1:9" ht="36" hidden="1">
      <c r="A259" s="131"/>
      <c r="B259" s="61"/>
      <c r="C259" s="62"/>
      <c r="D259" s="119"/>
      <c r="E259" s="122" t="s">
        <v>739</v>
      </c>
      <c r="F259" s="20"/>
      <c r="G259" s="147"/>
      <c r="H259" s="143"/>
      <c r="I259" s="133"/>
    </row>
    <row r="260" spans="1:9" ht="15" hidden="1">
      <c r="A260" s="131"/>
      <c r="B260" s="61"/>
      <c r="C260" s="62"/>
      <c r="D260" s="119"/>
      <c r="E260" s="122" t="s">
        <v>741</v>
      </c>
      <c r="F260" s="20"/>
      <c r="G260" s="147"/>
      <c r="H260" s="143"/>
      <c r="I260" s="133"/>
    </row>
    <row r="261" spans="1:9" ht="15" hidden="1">
      <c r="A261" s="131"/>
      <c r="B261" s="61"/>
      <c r="C261" s="62"/>
      <c r="D261" s="119"/>
      <c r="E261" s="122" t="s">
        <v>741</v>
      </c>
      <c r="F261" s="20"/>
      <c r="G261" s="147"/>
      <c r="H261" s="143"/>
      <c r="I261" s="133"/>
    </row>
    <row r="262" spans="1:9" ht="15" hidden="1">
      <c r="A262" s="131">
        <v>2450</v>
      </c>
      <c r="B262" s="63" t="s">
        <v>805</v>
      </c>
      <c r="C262" s="60">
        <v>5</v>
      </c>
      <c r="D262" s="118">
        <v>0</v>
      </c>
      <c r="E262" s="123" t="s">
        <v>107</v>
      </c>
      <c r="F262" s="24" t="s">
        <v>108</v>
      </c>
      <c r="G262" s="512">
        <f aca="true" t="shared" si="2" ref="G262:G267">H262+I262</f>
        <v>0</v>
      </c>
      <c r="H262" s="506">
        <f>H264</f>
        <v>0</v>
      </c>
      <c r="I262" s="506">
        <f>I264</f>
        <v>0</v>
      </c>
    </row>
    <row r="263" spans="1:9" s="19" customFormat="1" ht="10.5" customHeight="1" hidden="1">
      <c r="A263" s="131"/>
      <c r="B263" s="58"/>
      <c r="C263" s="60"/>
      <c r="D263" s="118"/>
      <c r="E263" s="122" t="s">
        <v>642</v>
      </c>
      <c r="F263" s="18"/>
      <c r="G263" s="512">
        <f t="shared" si="2"/>
        <v>0</v>
      </c>
      <c r="H263" s="503"/>
      <c r="I263" s="505"/>
    </row>
    <row r="264" spans="1:9" ht="15" hidden="1">
      <c r="A264" s="131">
        <v>2451</v>
      </c>
      <c r="B264" s="64" t="s">
        <v>805</v>
      </c>
      <c r="C264" s="62">
        <v>5</v>
      </c>
      <c r="D264" s="119">
        <v>1</v>
      </c>
      <c r="E264" s="122" t="s">
        <v>109</v>
      </c>
      <c r="F264" s="23" t="s">
        <v>110</v>
      </c>
      <c r="G264" s="512">
        <f t="shared" si="2"/>
        <v>0</v>
      </c>
      <c r="H264" s="506">
        <f>H266+H267</f>
        <v>0</v>
      </c>
      <c r="I264" s="506">
        <f>I266+I267</f>
        <v>0</v>
      </c>
    </row>
    <row r="265" spans="1:9" ht="36" hidden="1">
      <c r="A265" s="131"/>
      <c r="B265" s="61"/>
      <c r="C265" s="62"/>
      <c r="D265" s="119"/>
      <c r="E265" s="122" t="s">
        <v>739</v>
      </c>
      <c r="F265" s="20"/>
      <c r="G265" s="512">
        <f t="shared" si="2"/>
        <v>0</v>
      </c>
      <c r="H265" s="507"/>
      <c r="I265" s="506"/>
    </row>
    <row r="266" spans="1:9" ht="15" hidden="1">
      <c r="A266" s="131"/>
      <c r="B266" s="61"/>
      <c r="C266" s="62"/>
      <c r="D266" s="119"/>
      <c r="E266" s="122" t="s">
        <v>670</v>
      </c>
      <c r="F266" s="20"/>
      <c r="G266" s="512">
        <f t="shared" si="2"/>
        <v>0</v>
      </c>
      <c r="H266" s="507"/>
      <c r="I266" s="506">
        <v>0</v>
      </c>
    </row>
    <row r="267" spans="1:9" ht="24" hidden="1">
      <c r="A267" s="131"/>
      <c r="B267" s="61"/>
      <c r="C267" s="62"/>
      <c r="D267" s="119"/>
      <c r="E267" s="122" t="s">
        <v>671</v>
      </c>
      <c r="F267" s="20"/>
      <c r="G267" s="512">
        <f t="shared" si="2"/>
        <v>0</v>
      </c>
      <c r="H267" s="507">
        <v>0</v>
      </c>
      <c r="I267" s="506">
        <v>0</v>
      </c>
    </row>
    <row r="268" spans="1:9" ht="15" hidden="1">
      <c r="A268" s="131">
        <v>2452</v>
      </c>
      <c r="B268" s="64" t="s">
        <v>805</v>
      </c>
      <c r="C268" s="62">
        <v>5</v>
      </c>
      <c r="D268" s="119">
        <v>2</v>
      </c>
      <c r="E268" s="122" t="s">
        <v>111</v>
      </c>
      <c r="F268" s="23" t="s">
        <v>114</v>
      </c>
      <c r="G268" s="147"/>
      <c r="H268" s="143"/>
      <c r="I268" s="133"/>
    </row>
    <row r="269" spans="1:9" ht="36" hidden="1">
      <c r="A269" s="131"/>
      <c r="B269" s="61"/>
      <c r="C269" s="62"/>
      <c r="D269" s="119"/>
      <c r="E269" s="122" t="s">
        <v>739</v>
      </c>
      <c r="F269" s="20"/>
      <c r="G269" s="147"/>
      <c r="H269" s="143"/>
      <c r="I269" s="133"/>
    </row>
    <row r="270" spans="1:9" ht="15" hidden="1">
      <c r="A270" s="131"/>
      <c r="B270" s="61"/>
      <c r="C270" s="62"/>
      <c r="D270" s="119"/>
      <c r="E270" s="122" t="s">
        <v>741</v>
      </c>
      <c r="F270" s="20"/>
      <c r="G270" s="147"/>
      <c r="H270" s="143"/>
      <c r="I270" s="133"/>
    </row>
    <row r="271" spans="1:9" ht="15" hidden="1">
      <c r="A271" s="131"/>
      <c r="B271" s="61"/>
      <c r="C271" s="62"/>
      <c r="D271" s="119"/>
      <c r="E271" s="122" t="s">
        <v>741</v>
      </c>
      <c r="F271" s="20"/>
      <c r="G271" s="147"/>
      <c r="H271" s="143"/>
      <c r="I271" s="133"/>
    </row>
    <row r="272" spans="1:9" ht="15" hidden="1">
      <c r="A272" s="131">
        <v>2453</v>
      </c>
      <c r="B272" s="64" t="s">
        <v>805</v>
      </c>
      <c r="C272" s="62">
        <v>5</v>
      </c>
      <c r="D272" s="119">
        <v>3</v>
      </c>
      <c r="E272" s="122" t="s">
        <v>115</v>
      </c>
      <c r="F272" s="23" t="s">
        <v>116</v>
      </c>
      <c r="G272" s="147"/>
      <c r="H272" s="143"/>
      <c r="I272" s="133"/>
    </row>
    <row r="273" spans="1:9" ht="36" hidden="1">
      <c r="A273" s="131"/>
      <c r="B273" s="61"/>
      <c r="C273" s="62"/>
      <c r="D273" s="119"/>
      <c r="E273" s="122" t="s">
        <v>739</v>
      </c>
      <c r="F273" s="20"/>
      <c r="G273" s="147"/>
      <c r="H273" s="143"/>
      <c r="I273" s="133"/>
    </row>
    <row r="274" spans="1:9" ht="15" hidden="1">
      <c r="A274" s="131"/>
      <c r="B274" s="61"/>
      <c r="C274" s="62"/>
      <c r="D274" s="119"/>
      <c r="E274" s="122" t="s">
        <v>741</v>
      </c>
      <c r="F274" s="20"/>
      <c r="G274" s="147"/>
      <c r="H274" s="143"/>
      <c r="I274" s="133"/>
    </row>
    <row r="275" spans="1:9" ht="15" hidden="1">
      <c r="A275" s="131"/>
      <c r="B275" s="61"/>
      <c r="C275" s="62"/>
      <c r="D275" s="119"/>
      <c r="E275" s="122" t="s">
        <v>741</v>
      </c>
      <c r="F275" s="20"/>
      <c r="G275" s="147"/>
      <c r="H275" s="143"/>
      <c r="I275" s="133"/>
    </row>
    <row r="276" spans="1:9" ht="15" hidden="1">
      <c r="A276" s="131">
        <v>2454</v>
      </c>
      <c r="B276" s="64" t="s">
        <v>805</v>
      </c>
      <c r="C276" s="62">
        <v>5</v>
      </c>
      <c r="D276" s="119">
        <v>4</v>
      </c>
      <c r="E276" s="122" t="s">
        <v>117</v>
      </c>
      <c r="F276" s="23" t="s">
        <v>118</v>
      </c>
      <c r="G276" s="147"/>
      <c r="H276" s="143"/>
      <c r="I276" s="133"/>
    </row>
    <row r="277" spans="1:9" ht="36" hidden="1">
      <c r="A277" s="131"/>
      <c r="B277" s="61"/>
      <c r="C277" s="62"/>
      <c r="D277" s="119"/>
      <c r="E277" s="122" t="s">
        <v>739</v>
      </c>
      <c r="F277" s="20"/>
      <c r="G277" s="147"/>
      <c r="H277" s="143"/>
      <c r="I277" s="133"/>
    </row>
    <row r="278" spans="1:9" ht="15" hidden="1">
      <c r="A278" s="131"/>
      <c r="B278" s="61"/>
      <c r="C278" s="62"/>
      <c r="D278" s="119"/>
      <c r="E278" s="122" t="s">
        <v>741</v>
      </c>
      <c r="F278" s="20"/>
      <c r="G278" s="147"/>
      <c r="H278" s="143"/>
      <c r="I278" s="133"/>
    </row>
    <row r="279" spans="1:9" ht="15" hidden="1">
      <c r="A279" s="131"/>
      <c r="B279" s="61"/>
      <c r="C279" s="62"/>
      <c r="D279" s="119"/>
      <c r="E279" s="122" t="s">
        <v>741</v>
      </c>
      <c r="F279" s="20"/>
      <c r="G279" s="147"/>
      <c r="H279" s="143"/>
      <c r="I279" s="133"/>
    </row>
    <row r="280" spans="1:9" ht="15" hidden="1">
      <c r="A280" s="131">
        <v>2455</v>
      </c>
      <c r="B280" s="64" t="s">
        <v>805</v>
      </c>
      <c r="C280" s="62">
        <v>5</v>
      </c>
      <c r="D280" s="119">
        <v>5</v>
      </c>
      <c r="E280" s="122" t="s">
        <v>119</v>
      </c>
      <c r="F280" s="23" t="s">
        <v>120</v>
      </c>
      <c r="G280" s="147"/>
      <c r="H280" s="143"/>
      <c r="I280" s="133"/>
    </row>
    <row r="281" spans="1:9" ht="36" hidden="1">
      <c r="A281" s="131"/>
      <c r="B281" s="61"/>
      <c r="C281" s="62"/>
      <c r="D281" s="119"/>
      <c r="E281" s="122" t="s">
        <v>739</v>
      </c>
      <c r="F281" s="20"/>
      <c r="G281" s="147"/>
      <c r="H281" s="143"/>
      <c r="I281" s="133"/>
    </row>
    <row r="282" spans="1:9" ht="15" hidden="1">
      <c r="A282" s="131"/>
      <c r="B282" s="61"/>
      <c r="C282" s="62"/>
      <c r="D282" s="119"/>
      <c r="E282" s="122" t="s">
        <v>741</v>
      </c>
      <c r="F282" s="20"/>
      <c r="G282" s="147"/>
      <c r="H282" s="143"/>
      <c r="I282" s="133"/>
    </row>
    <row r="283" spans="1:9" ht="15" hidden="1">
      <c r="A283" s="131"/>
      <c r="B283" s="61"/>
      <c r="C283" s="62"/>
      <c r="D283" s="119"/>
      <c r="E283" s="122" t="s">
        <v>741</v>
      </c>
      <c r="F283" s="20"/>
      <c r="G283" s="147"/>
      <c r="H283" s="143"/>
      <c r="I283" s="133"/>
    </row>
    <row r="284" spans="1:9" ht="15" hidden="1">
      <c r="A284" s="131">
        <v>2460</v>
      </c>
      <c r="B284" s="63" t="s">
        <v>805</v>
      </c>
      <c r="C284" s="60">
        <v>6</v>
      </c>
      <c r="D284" s="118">
        <v>0</v>
      </c>
      <c r="E284" s="123" t="s">
        <v>121</v>
      </c>
      <c r="F284" s="18" t="s">
        <v>122</v>
      </c>
      <c r="G284" s="147"/>
      <c r="H284" s="143"/>
      <c r="I284" s="133"/>
    </row>
    <row r="285" spans="1:9" s="19" customFormat="1" ht="10.5" customHeight="1" hidden="1">
      <c r="A285" s="131"/>
      <c r="B285" s="58"/>
      <c r="C285" s="60"/>
      <c r="D285" s="118"/>
      <c r="E285" s="122" t="s">
        <v>642</v>
      </c>
      <c r="F285" s="18"/>
      <c r="G285" s="146"/>
      <c r="H285" s="142"/>
      <c r="I285" s="132"/>
    </row>
    <row r="286" spans="1:9" ht="15" hidden="1">
      <c r="A286" s="131">
        <v>2461</v>
      </c>
      <c r="B286" s="64" t="s">
        <v>805</v>
      </c>
      <c r="C286" s="62">
        <v>6</v>
      </c>
      <c r="D286" s="119">
        <v>1</v>
      </c>
      <c r="E286" s="122" t="s">
        <v>123</v>
      </c>
      <c r="F286" s="23" t="s">
        <v>122</v>
      </c>
      <c r="G286" s="147"/>
      <c r="H286" s="143"/>
      <c r="I286" s="133"/>
    </row>
    <row r="287" spans="1:9" ht="36" hidden="1">
      <c r="A287" s="131"/>
      <c r="B287" s="61"/>
      <c r="C287" s="62"/>
      <c r="D287" s="119"/>
      <c r="E287" s="122" t="s">
        <v>739</v>
      </c>
      <c r="F287" s="20"/>
      <c r="G287" s="147"/>
      <c r="H287" s="143"/>
      <c r="I287" s="133"/>
    </row>
    <row r="288" spans="1:9" ht="15" hidden="1">
      <c r="A288" s="131"/>
      <c r="B288" s="61"/>
      <c r="C288" s="62"/>
      <c r="D288" s="119"/>
      <c r="E288" s="122" t="s">
        <v>741</v>
      </c>
      <c r="F288" s="20"/>
      <c r="G288" s="147"/>
      <c r="H288" s="143"/>
      <c r="I288" s="133"/>
    </row>
    <row r="289" spans="1:9" ht="15" hidden="1">
      <c r="A289" s="131"/>
      <c r="B289" s="61"/>
      <c r="C289" s="62"/>
      <c r="D289" s="119"/>
      <c r="E289" s="122" t="s">
        <v>741</v>
      </c>
      <c r="F289" s="20"/>
      <c r="G289" s="147"/>
      <c r="H289" s="143"/>
      <c r="I289" s="133"/>
    </row>
    <row r="290" spans="1:9" ht="15" hidden="1">
      <c r="A290" s="131">
        <v>2470</v>
      </c>
      <c r="B290" s="63" t="s">
        <v>805</v>
      </c>
      <c r="C290" s="60">
        <v>7</v>
      </c>
      <c r="D290" s="118">
        <v>0</v>
      </c>
      <c r="E290" s="123" t="s">
        <v>124</v>
      </c>
      <c r="F290" s="24" t="s">
        <v>125</v>
      </c>
      <c r="G290" s="147"/>
      <c r="H290" s="143"/>
      <c r="I290" s="133"/>
    </row>
    <row r="291" spans="1:9" s="19" customFormat="1" ht="10.5" customHeight="1" hidden="1">
      <c r="A291" s="131"/>
      <c r="B291" s="58"/>
      <c r="C291" s="60"/>
      <c r="D291" s="118"/>
      <c r="E291" s="122" t="s">
        <v>642</v>
      </c>
      <c r="F291" s="18"/>
      <c r="G291" s="146"/>
      <c r="H291" s="142"/>
      <c r="I291" s="132"/>
    </row>
    <row r="292" spans="1:9" ht="36" hidden="1">
      <c r="A292" s="131">
        <v>2471</v>
      </c>
      <c r="B292" s="64" t="s">
        <v>805</v>
      </c>
      <c r="C292" s="62">
        <v>7</v>
      </c>
      <c r="D292" s="119">
        <v>1</v>
      </c>
      <c r="E292" s="122" t="s">
        <v>126</v>
      </c>
      <c r="F292" s="23" t="s">
        <v>127</v>
      </c>
      <c r="G292" s="147"/>
      <c r="H292" s="143"/>
      <c r="I292" s="133"/>
    </row>
    <row r="293" spans="1:9" ht="36" hidden="1">
      <c r="A293" s="131"/>
      <c r="B293" s="61"/>
      <c r="C293" s="62"/>
      <c r="D293" s="119"/>
      <c r="E293" s="122" t="s">
        <v>739</v>
      </c>
      <c r="F293" s="20"/>
      <c r="G293" s="147"/>
      <c r="H293" s="143"/>
      <c r="I293" s="133"/>
    </row>
    <row r="294" spans="1:9" ht="15" hidden="1">
      <c r="A294" s="131"/>
      <c r="B294" s="61"/>
      <c r="C294" s="62"/>
      <c r="D294" s="119"/>
      <c r="E294" s="122" t="s">
        <v>741</v>
      </c>
      <c r="F294" s="20"/>
      <c r="G294" s="147"/>
      <c r="H294" s="143"/>
      <c r="I294" s="133"/>
    </row>
    <row r="295" spans="1:9" ht="15" hidden="1">
      <c r="A295" s="131"/>
      <c r="B295" s="61"/>
      <c r="C295" s="62"/>
      <c r="D295" s="119"/>
      <c r="E295" s="122" t="s">
        <v>741</v>
      </c>
      <c r="F295" s="20"/>
      <c r="G295" s="147"/>
      <c r="H295" s="143"/>
      <c r="I295" s="133"/>
    </row>
    <row r="296" spans="1:9" ht="24" hidden="1">
      <c r="A296" s="131">
        <v>2472</v>
      </c>
      <c r="B296" s="64" t="s">
        <v>805</v>
      </c>
      <c r="C296" s="62">
        <v>7</v>
      </c>
      <c r="D296" s="119">
        <v>2</v>
      </c>
      <c r="E296" s="122" t="s">
        <v>128</v>
      </c>
      <c r="F296" s="25" t="s">
        <v>129</v>
      </c>
      <c r="G296" s="147"/>
      <c r="H296" s="143"/>
      <c r="I296" s="133"/>
    </row>
    <row r="297" spans="1:9" ht="36" hidden="1">
      <c r="A297" s="131"/>
      <c r="B297" s="61"/>
      <c r="C297" s="62"/>
      <c r="D297" s="119"/>
      <c r="E297" s="122" t="s">
        <v>739</v>
      </c>
      <c r="F297" s="20"/>
      <c r="G297" s="147"/>
      <c r="H297" s="143"/>
      <c r="I297" s="133"/>
    </row>
    <row r="298" spans="1:9" ht="15" hidden="1">
      <c r="A298" s="131"/>
      <c r="B298" s="61"/>
      <c r="C298" s="62"/>
      <c r="D298" s="119"/>
      <c r="E298" s="122" t="s">
        <v>741</v>
      </c>
      <c r="F298" s="20"/>
      <c r="G298" s="147"/>
      <c r="H298" s="143"/>
      <c r="I298" s="133"/>
    </row>
    <row r="299" spans="1:9" ht="15" hidden="1">
      <c r="A299" s="131"/>
      <c r="B299" s="61"/>
      <c r="C299" s="62"/>
      <c r="D299" s="119"/>
      <c r="E299" s="122" t="s">
        <v>741</v>
      </c>
      <c r="F299" s="20"/>
      <c r="G299" s="147"/>
      <c r="H299" s="143"/>
      <c r="I299" s="133"/>
    </row>
    <row r="300" spans="1:9" ht="15" hidden="1">
      <c r="A300" s="131">
        <v>2473</v>
      </c>
      <c r="B300" s="64" t="s">
        <v>805</v>
      </c>
      <c r="C300" s="62">
        <v>7</v>
      </c>
      <c r="D300" s="119">
        <v>3</v>
      </c>
      <c r="E300" s="122" t="s">
        <v>130</v>
      </c>
      <c r="F300" s="23" t="s">
        <v>131</v>
      </c>
      <c r="G300" s="147"/>
      <c r="H300" s="143"/>
      <c r="I300" s="133"/>
    </row>
    <row r="301" spans="1:9" ht="36" hidden="1">
      <c r="A301" s="131"/>
      <c r="B301" s="61"/>
      <c r="C301" s="62"/>
      <c r="D301" s="119"/>
      <c r="E301" s="122" t="s">
        <v>739</v>
      </c>
      <c r="F301" s="20"/>
      <c r="G301" s="147"/>
      <c r="H301" s="143"/>
      <c r="I301" s="133"/>
    </row>
    <row r="302" spans="1:9" ht="15" hidden="1">
      <c r="A302" s="131"/>
      <c r="B302" s="61"/>
      <c r="C302" s="62"/>
      <c r="D302" s="119"/>
      <c r="E302" s="122" t="s">
        <v>741</v>
      </c>
      <c r="F302" s="20"/>
      <c r="G302" s="147"/>
      <c r="H302" s="143"/>
      <c r="I302" s="133"/>
    </row>
    <row r="303" spans="1:9" ht="15" hidden="1">
      <c r="A303" s="131"/>
      <c r="B303" s="61"/>
      <c r="C303" s="62"/>
      <c r="D303" s="119"/>
      <c r="E303" s="122" t="s">
        <v>741</v>
      </c>
      <c r="F303" s="20"/>
      <c r="G303" s="147"/>
      <c r="H303" s="143"/>
      <c r="I303" s="133"/>
    </row>
    <row r="304" spans="1:9" ht="15" hidden="1">
      <c r="A304" s="131">
        <v>2474</v>
      </c>
      <c r="B304" s="64" t="s">
        <v>805</v>
      </c>
      <c r="C304" s="62">
        <v>7</v>
      </c>
      <c r="D304" s="119">
        <v>4</v>
      </c>
      <c r="E304" s="122" t="s">
        <v>132</v>
      </c>
      <c r="F304" s="20" t="s">
        <v>138</v>
      </c>
      <c r="G304" s="147"/>
      <c r="H304" s="143"/>
      <c r="I304" s="133"/>
    </row>
    <row r="305" spans="1:9" ht="36" hidden="1">
      <c r="A305" s="131"/>
      <c r="B305" s="61"/>
      <c r="C305" s="62"/>
      <c r="D305" s="119"/>
      <c r="E305" s="122" t="s">
        <v>739</v>
      </c>
      <c r="F305" s="20"/>
      <c r="G305" s="147"/>
      <c r="H305" s="143"/>
      <c r="I305" s="133"/>
    </row>
    <row r="306" spans="1:9" ht="15" hidden="1">
      <c r="A306" s="131"/>
      <c r="B306" s="61"/>
      <c r="C306" s="62"/>
      <c r="D306" s="119"/>
      <c r="E306" s="122" t="s">
        <v>741</v>
      </c>
      <c r="F306" s="20"/>
      <c r="G306" s="147"/>
      <c r="H306" s="143"/>
      <c r="I306" s="133"/>
    </row>
    <row r="307" spans="1:9" ht="15" hidden="1">
      <c r="A307" s="131"/>
      <c r="B307" s="61"/>
      <c r="C307" s="62"/>
      <c r="D307" s="119"/>
      <c r="E307" s="122" t="s">
        <v>741</v>
      </c>
      <c r="F307" s="20"/>
      <c r="G307" s="147"/>
      <c r="H307" s="143"/>
      <c r="I307" s="133"/>
    </row>
    <row r="308" spans="1:9" ht="29.25" customHeight="1" hidden="1">
      <c r="A308" s="131">
        <v>2480</v>
      </c>
      <c r="B308" s="63" t="s">
        <v>805</v>
      </c>
      <c r="C308" s="60">
        <v>8</v>
      </c>
      <c r="D308" s="118">
        <v>0</v>
      </c>
      <c r="E308" s="123" t="s">
        <v>139</v>
      </c>
      <c r="F308" s="18" t="s">
        <v>140</v>
      </c>
      <c r="G308" s="147"/>
      <c r="H308" s="143"/>
      <c r="I308" s="133"/>
    </row>
    <row r="309" spans="1:9" s="19" customFormat="1" ht="10.5" customHeight="1" hidden="1">
      <c r="A309" s="131"/>
      <c r="B309" s="58"/>
      <c r="C309" s="60"/>
      <c r="D309" s="118"/>
      <c r="E309" s="122" t="s">
        <v>642</v>
      </c>
      <c r="F309" s="18"/>
      <c r="G309" s="146"/>
      <c r="H309" s="142"/>
      <c r="I309" s="132"/>
    </row>
    <row r="310" spans="1:9" ht="48" hidden="1">
      <c r="A310" s="131">
        <v>2481</v>
      </c>
      <c r="B310" s="64" t="s">
        <v>805</v>
      </c>
      <c r="C310" s="62">
        <v>8</v>
      </c>
      <c r="D310" s="119">
        <v>1</v>
      </c>
      <c r="E310" s="122" t="s">
        <v>141</v>
      </c>
      <c r="F310" s="23" t="s">
        <v>142</v>
      </c>
      <c r="G310" s="147"/>
      <c r="H310" s="143"/>
      <c r="I310" s="133"/>
    </row>
    <row r="311" spans="1:9" ht="36" hidden="1">
      <c r="A311" s="131"/>
      <c r="B311" s="61"/>
      <c r="C311" s="62"/>
      <c r="D311" s="119"/>
      <c r="E311" s="122" t="s">
        <v>739</v>
      </c>
      <c r="F311" s="20"/>
      <c r="G311" s="147"/>
      <c r="H311" s="143"/>
      <c r="I311" s="133"/>
    </row>
    <row r="312" spans="1:9" ht="15" hidden="1">
      <c r="A312" s="131"/>
      <c r="B312" s="61"/>
      <c r="C312" s="62"/>
      <c r="D312" s="119"/>
      <c r="E312" s="122" t="s">
        <v>741</v>
      </c>
      <c r="F312" s="20"/>
      <c r="G312" s="147"/>
      <c r="H312" s="143"/>
      <c r="I312" s="133"/>
    </row>
    <row r="313" spans="1:9" ht="15" hidden="1">
      <c r="A313" s="131"/>
      <c r="B313" s="61"/>
      <c r="C313" s="62"/>
      <c r="D313" s="119"/>
      <c r="E313" s="122" t="s">
        <v>741</v>
      </c>
      <c r="F313" s="20"/>
      <c r="G313" s="147"/>
      <c r="H313" s="143"/>
      <c r="I313" s="133"/>
    </row>
    <row r="314" spans="1:9" ht="48" hidden="1">
      <c r="A314" s="131">
        <v>2482</v>
      </c>
      <c r="B314" s="64" t="s">
        <v>805</v>
      </c>
      <c r="C314" s="62">
        <v>8</v>
      </c>
      <c r="D314" s="119">
        <v>2</v>
      </c>
      <c r="E314" s="122" t="s">
        <v>143</v>
      </c>
      <c r="F314" s="23" t="s">
        <v>144</v>
      </c>
      <c r="G314" s="147"/>
      <c r="H314" s="143"/>
      <c r="I314" s="133"/>
    </row>
    <row r="315" spans="1:9" ht="36" hidden="1">
      <c r="A315" s="131"/>
      <c r="B315" s="61"/>
      <c r="C315" s="62"/>
      <c r="D315" s="119"/>
      <c r="E315" s="122" t="s">
        <v>739</v>
      </c>
      <c r="F315" s="20"/>
      <c r="G315" s="147"/>
      <c r="H315" s="143"/>
      <c r="I315" s="133"/>
    </row>
    <row r="316" spans="1:9" ht="15" hidden="1">
      <c r="A316" s="131"/>
      <c r="B316" s="61"/>
      <c r="C316" s="62"/>
      <c r="D316" s="119"/>
      <c r="E316" s="122" t="s">
        <v>741</v>
      </c>
      <c r="F316" s="20"/>
      <c r="G316" s="147"/>
      <c r="H316" s="143"/>
      <c r="I316" s="133"/>
    </row>
    <row r="317" spans="1:9" ht="15" hidden="1">
      <c r="A317" s="131"/>
      <c r="B317" s="61"/>
      <c r="C317" s="62"/>
      <c r="D317" s="119"/>
      <c r="E317" s="122" t="s">
        <v>741</v>
      </c>
      <c r="F317" s="20"/>
      <c r="G317" s="147"/>
      <c r="H317" s="143"/>
      <c r="I317" s="133"/>
    </row>
    <row r="318" spans="1:9" ht="36" hidden="1">
      <c r="A318" s="131">
        <v>2483</v>
      </c>
      <c r="B318" s="64" t="s">
        <v>805</v>
      </c>
      <c r="C318" s="62">
        <v>8</v>
      </c>
      <c r="D318" s="119">
        <v>3</v>
      </c>
      <c r="E318" s="122" t="s">
        <v>145</v>
      </c>
      <c r="F318" s="23" t="s">
        <v>146</v>
      </c>
      <c r="G318" s="147"/>
      <c r="H318" s="143"/>
      <c r="I318" s="133"/>
    </row>
    <row r="319" spans="1:9" ht="36" hidden="1">
      <c r="A319" s="131"/>
      <c r="B319" s="61"/>
      <c r="C319" s="62"/>
      <c r="D319" s="119"/>
      <c r="E319" s="122" t="s">
        <v>739</v>
      </c>
      <c r="F319" s="20"/>
      <c r="G319" s="147"/>
      <c r="H319" s="143"/>
      <c r="I319" s="133"/>
    </row>
    <row r="320" spans="1:9" ht="15" hidden="1">
      <c r="A320" s="131"/>
      <c r="B320" s="61"/>
      <c r="C320" s="62"/>
      <c r="D320" s="119"/>
      <c r="E320" s="122" t="s">
        <v>741</v>
      </c>
      <c r="F320" s="20"/>
      <c r="G320" s="147"/>
      <c r="H320" s="143"/>
      <c r="I320" s="133"/>
    </row>
    <row r="321" spans="1:9" ht="15" hidden="1">
      <c r="A321" s="131"/>
      <c r="B321" s="61"/>
      <c r="C321" s="62"/>
      <c r="D321" s="119"/>
      <c r="E321" s="122" t="s">
        <v>741</v>
      </c>
      <c r="F321" s="20"/>
      <c r="G321" s="147"/>
      <c r="H321" s="143"/>
      <c r="I321" s="133"/>
    </row>
    <row r="322" spans="1:9" ht="37.5" customHeight="1" hidden="1">
      <c r="A322" s="131">
        <v>2484</v>
      </c>
      <c r="B322" s="64" t="s">
        <v>805</v>
      </c>
      <c r="C322" s="62">
        <v>8</v>
      </c>
      <c r="D322" s="119">
        <v>4</v>
      </c>
      <c r="E322" s="122" t="s">
        <v>166</v>
      </c>
      <c r="F322" s="23" t="s">
        <v>167</v>
      </c>
      <c r="G322" s="147"/>
      <c r="H322" s="143"/>
      <c r="I322" s="133"/>
    </row>
    <row r="323" spans="1:9" ht="36" hidden="1">
      <c r="A323" s="131"/>
      <c r="B323" s="61"/>
      <c r="C323" s="62"/>
      <c r="D323" s="119"/>
      <c r="E323" s="122" t="s">
        <v>739</v>
      </c>
      <c r="F323" s="20"/>
      <c r="G323" s="147"/>
      <c r="H323" s="143"/>
      <c r="I323" s="133"/>
    </row>
    <row r="324" spans="1:9" ht="15" hidden="1">
      <c r="A324" s="131"/>
      <c r="B324" s="61"/>
      <c r="C324" s="62"/>
      <c r="D324" s="119"/>
      <c r="E324" s="122" t="s">
        <v>741</v>
      </c>
      <c r="F324" s="20"/>
      <c r="G324" s="147"/>
      <c r="H324" s="143"/>
      <c r="I324" s="133"/>
    </row>
    <row r="325" spans="1:9" ht="15" hidden="1">
      <c r="A325" s="131"/>
      <c r="B325" s="61"/>
      <c r="C325" s="62"/>
      <c r="D325" s="119"/>
      <c r="E325" s="122" t="s">
        <v>741</v>
      </c>
      <c r="F325" s="20"/>
      <c r="G325" s="147"/>
      <c r="H325" s="143"/>
      <c r="I325" s="133"/>
    </row>
    <row r="326" spans="1:9" ht="28.5" hidden="1">
      <c r="A326" s="131">
        <v>2490</v>
      </c>
      <c r="B326" s="63" t="s">
        <v>805</v>
      </c>
      <c r="C326" s="60">
        <v>9</v>
      </c>
      <c r="D326" s="118">
        <v>0</v>
      </c>
      <c r="E326" s="123" t="s">
        <v>174</v>
      </c>
      <c r="F326" s="18" t="s">
        <v>175</v>
      </c>
      <c r="G326" s="147">
        <f>H326+I326</f>
        <v>0</v>
      </c>
      <c r="H326" s="143"/>
      <c r="I326" s="133">
        <f>I328</f>
        <v>0</v>
      </c>
    </row>
    <row r="327" spans="1:9" s="19" customFormat="1" ht="10.5" customHeight="1" hidden="1">
      <c r="A327" s="131"/>
      <c r="B327" s="58"/>
      <c r="C327" s="60"/>
      <c r="D327" s="118"/>
      <c r="E327" s="122" t="s">
        <v>642</v>
      </c>
      <c r="F327" s="18"/>
      <c r="G327" s="146"/>
      <c r="H327" s="142"/>
      <c r="I327" s="132"/>
    </row>
    <row r="328" spans="1:9" ht="24" hidden="1">
      <c r="A328" s="131">
        <v>2491</v>
      </c>
      <c r="B328" s="64" t="s">
        <v>805</v>
      </c>
      <c r="C328" s="62">
        <v>9</v>
      </c>
      <c r="D328" s="119">
        <v>1</v>
      </c>
      <c r="E328" s="122" t="s">
        <v>174</v>
      </c>
      <c r="F328" s="23" t="s">
        <v>176</v>
      </c>
      <c r="G328" s="147">
        <f>H328+I328</f>
        <v>0</v>
      </c>
      <c r="H328" s="143"/>
      <c r="I328" s="133">
        <v>0</v>
      </c>
    </row>
    <row r="329" spans="1:9" ht="36" hidden="1">
      <c r="A329" s="131"/>
      <c r="B329" s="61"/>
      <c r="C329" s="62"/>
      <c r="D329" s="119"/>
      <c r="E329" s="122" t="s">
        <v>739</v>
      </c>
      <c r="F329" s="20"/>
      <c r="G329" s="147"/>
      <c r="H329" s="143"/>
      <c r="I329" s="133"/>
    </row>
    <row r="330" spans="1:9" ht="15" hidden="1">
      <c r="A330" s="131"/>
      <c r="B330" s="61"/>
      <c r="C330" s="62"/>
      <c r="D330" s="119"/>
      <c r="E330" s="122" t="s">
        <v>741</v>
      </c>
      <c r="F330" s="20"/>
      <c r="G330" s="147"/>
      <c r="H330" s="143"/>
      <c r="I330" s="133"/>
    </row>
    <row r="331" spans="1:9" ht="15" hidden="1">
      <c r="A331" s="131"/>
      <c r="B331" s="61"/>
      <c r="C331" s="62"/>
      <c r="D331" s="119"/>
      <c r="E331" s="122" t="s">
        <v>741</v>
      </c>
      <c r="F331" s="20"/>
      <c r="G331" s="147"/>
      <c r="H331" s="143"/>
      <c r="I331" s="133"/>
    </row>
    <row r="332" spans="1:9" s="162" customFormat="1" ht="34.5" customHeight="1">
      <c r="A332" s="157">
        <v>2500</v>
      </c>
      <c r="B332" s="63" t="s">
        <v>807</v>
      </c>
      <c r="C332" s="60">
        <v>0</v>
      </c>
      <c r="D332" s="118">
        <v>0</v>
      </c>
      <c r="E332" s="166" t="s">
        <v>477</v>
      </c>
      <c r="F332" s="158" t="s">
        <v>177</v>
      </c>
      <c r="G332" s="159">
        <f>H332+I332</f>
        <v>45428</v>
      </c>
      <c r="H332" s="160">
        <f>H334+H340+H346+H352+H358+H364</f>
        <v>45428</v>
      </c>
      <c r="I332" s="161"/>
    </row>
    <row r="333" spans="1:9" ht="11.25" customHeight="1">
      <c r="A333" s="129"/>
      <c r="B333" s="58"/>
      <c r="C333" s="59"/>
      <c r="D333" s="117"/>
      <c r="E333" s="122" t="s">
        <v>641</v>
      </c>
      <c r="F333" s="17"/>
      <c r="G333" s="159">
        <f aca="true" t="shared" si="3" ref="G333:G363">H333+I333</f>
        <v>0</v>
      </c>
      <c r="H333" s="141"/>
      <c r="I333" s="130"/>
    </row>
    <row r="334" spans="1:9" ht="15">
      <c r="A334" s="131">
        <v>2510</v>
      </c>
      <c r="B334" s="63" t="s">
        <v>807</v>
      </c>
      <c r="C334" s="60">
        <v>1</v>
      </c>
      <c r="D334" s="118">
        <v>0</v>
      </c>
      <c r="E334" s="123" t="s">
        <v>178</v>
      </c>
      <c r="F334" s="18" t="s">
        <v>179</v>
      </c>
      <c r="G334" s="159">
        <f t="shared" si="3"/>
        <v>45428</v>
      </c>
      <c r="H334" s="143">
        <f>H336</f>
        <v>45428</v>
      </c>
      <c r="I334" s="133"/>
    </row>
    <row r="335" spans="1:9" s="19" customFormat="1" ht="10.5" customHeight="1">
      <c r="A335" s="131"/>
      <c r="B335" s="58"/>
      <c r="C335" s="60"/>
      <c r="D335" s="118"/>
      <c r="E335" s="122" t="s">
        <v>642</v>
      </c>
      <c r="F335" s="18"/>
      <c r="G335" s="159">
        <f t="shared" si="3"/>
        <v>0</v>
      </c>
      <c r="H335" s="142"/>
      <c r="I335" s="132"/>
    </row>
    <row r="336" spans="1:9" ht="15">
      <c r="A336" s="131">
        <v>2511</v>
      </c>
      <c r="B336" s="64" t="s">
        <v>807</v>
      </c>
      <c r="C336" s="62">
        <v>1</v>
      </c>
      <c r="D336" s="119">
        <v>1</v>
      </c>
      <c r="E336" s="122" t="s">
        <v>178</v>
      </c>
      <c r="F336" s="23" t="s">
        <v>180</v>
      </c>
      <c r="G336" s="159">
        <f t="shared" si="3"/>
        <v>45428</v>
      </c>
      <c r="H336" s="143">
        <f>H338+H339</f>
        <v>45428</v>
      </c>
      <c r="I336" s="133"/>
    </row>
    <row r="337" spans="1:9" ht="36">
      <c r="A337" s="131"/>
      <c r="B337" s="61"/>
      <c r="C337" s="62"/>
      <c r="D337" s="119"/>
      <c r="E337" s="122" t="s">
        <v>739</v>
      </c>
      <c r="F337" s="20"/>
      <c r="G337" s="159">
        <f t="shared" si="3"/>
        <v>0</v>
      </c>
      <c r="H337" s="143"/>
      <c r="I337" s="133"/>
    </row>
    <row r="338" spans="1:9" ht="15">
      <c r="A338" s="131"/>
      <c r="B338" s="61"/>
      <c r="C338" s="62"/>
      <c r="D338" s="119"/>
      <c r="E338" s="122" t="s">
        <v>308</v>
      </c>
      <c r="F338" s="20"/>
      <c r="G338" s="159">
        <f t="shared" si="3"/>
        <v>45428</v>
      </c>
      <c r="H338" s="143">
        <v>45428</v>
      </c>
      <c r="I338" s="133"/>
    </row>
    <row r="339" spans="1:9" ht="15" hidden="1">
      <c r="A339" s="131"/>
      <c r="B339" s="61"/>
      <c r="C339" s="62"/>
      <c r="D339" s="119"/>
      <c r="E339" s="122" t="s">
        <v>741</v>
      </c>
      <c r="F339" s="20"/>
      <c r="G339" s="159">
        <f t="shared" si="3"/>
        <v>0</v>
      </c>
      <c r="H339" s="143"/>
      <c r="I339" s="133"/>
    </row>
    <row r="340" spans="1:9" ht="15" hidden="1">
      <c r="A340" s="131">
        <v>2520</v>
      </c>
      <c r="B340" s="63" t="s">
        <v>807</v>
      </c>
      <c r="C340" s="60">
        <v>2</v>
      </c>
      <c r="D340" s="118">
        <v>0</v>
      </c>
      <c r="E340" s="123" t="s">
        <v>181</v>
      </c>
      <c r="F340" s="18" t="s">
        <v>182</v>
      </c>
      <c r="G340" s="159">
        <f t="shared" si="3"/>
        <v>0</v>
      </c>
      <c r="H340" s="143"/>
      <c r="I340" s="133"/>
    </row>
    <row r="341" spans="1:9" s="19" customFormat="1" ht="10.5" customHeight="1" hidden="1">
      <c r="A341" s="131"/>
      <c r="B341" s="58"/>
      <c r="C341" s="60"/>
      <c r="D341" s="118"/>
      <c r="E341" s="122" t="s">
        <v>642</v>
      </c>
      <c r="F341" s="18"/>
      <c r="G341" s="159">
        <f t="shared" si="3"/>
        <v>0</v>
      </c>
      <c r="H341" s="142"/>
      <c r="I341" s="132"/>
    </row>
    <row r="342" spans="1:9" ht="15" hidden="1">
      <c r="A342" s="131">
        <v>2521</v>
      </c>
      <c r="B342" s="64" t="s">
        <v>807</v>
      </c>
      <c r="C342" s="62">
        <v>2</v>
      </c>
      <c r="D342" s="119">
        <v>1</v>
      </c>
      <c r="E342" s="122" t="s">
        <v>183</v>
      </c>
      <c r="F342" s="23" t="s">
        <v>184</v>
      </c>
      <c r="G342" s="159">
        <f t="shared" si="3"/>
        <v>0</v>
      </c>
      <c r="H342" s="143"/>
      <c r="I342" s="133"/>
    </row>
    <row r="343" spans="1:9" ht="36" hidden="1">
      <c r="A343" s="131"/>
      <c r="B343" s="61"/>
      <c r="C343" s="62"/>
      <c r="D343" s="119"/>
      <c r="E343" s="122" t="s">
        <v>739</v>
      </c>
      <c r="F343" s="20"/>
      <c r="G343" s="159">
        <f t="shared" si="3"/>
        <v>0</v>
      </c>
      <c r="H343" s="143"/>
      <c r="I343" s="133"/>
    </row>
    <row r="344" spans="1:9" ht="15" hidden="1">
      <c r="A344" s="131"/>
      <c r="B344" s="61"/>
      <c r="C344" s="62"/>
      <c r="D344" s="119"/>
      <c r="E344" s="122" t="s">
        <v>741</v>
      </c>
      <c r="F344" s="20"/>
      <c r="G344" s="159">
        <f t="shared" si="3"/>
        <v>0</v>
      </c>
      <c r="H344" s="143"/>
      <c r="I344" s="133"/>
    </row>
    <row r="345" spans="1:9" ht="15" hidden="1">
      <c r="A345" s="131"/>
      <c r="B345" s="61"/>
      <c r="C345" s="62"/>
      <c r="D345" s="119"/>
      <c r="E345" s="122" t="s">
        <v>741</v>
      </c>
      <c r="F345" s="20"/>
      <c r="G345" s="159">
        <f t="shared" si="3"/>
        <v>0</v>
      </c>
      <c r="H345" s="143"/>
      <c r="I345" s="133"/>
    </row>
    <row r="346" spans="1:9" ht="24" hidden="1">
      <c r="A346" s="131">
        <v>2530</v>
      </c>
      <c r="B346" s="63" t="s">
        <v>807</v>
      </c>
      <c r="C346" s="60">
        <v>3</v>
      </c>
      <c r="D346" s="118">
        <v>0</v>
      </c>
      <c r="E346" s="123" t="s">
        <v>185</v>
      </c>
      <c r="F346" s="18" t="s">
        <v>186</v>
      </c>
      <c r="G346" s="159">
        <f t="shared" si="3"/>
        <v>0</v>
      </c>
      <c r="H346" s="143"/>
      <c r="I346" s="133"/>
    </row>
    <row r="347" spans="1:9" s="19" customFormat="1" ht="10.5" customHeight="1" hidden="1">
      <c r="A347" s="131"/>
      <c r="B347" s="58"/>
      <c r="C347" s="60"/>
      <c r="D347" s="118"/>
      <c r="E347" s="122" t="s">
        <v>642</v>
      </c>
      <c r="F347" s="18"/>
      <c r="G347" s="159">
        <f t="shared" si="3"/>
        <v>0</v>
      </c>
      <c r="H347" s="142"/>
      <c r="I347" s="132"/>
    </row>
    <row r="348" spans="1:9" ht="24" hidden="1">
      <c r="A348" s="131">
        <v>3531</v>
      </c>
      <c r="B348" s="64" t="s">
        <v>807</v>
      </c>
      <c r="C348" s="62">
        <v>3</v>
      </c>
      <c r="D348" s="119">
        <v>1</v>
      </c>
      <c r="E348" s="122" t="s">
        <v>185</v>
      </c>
      <c r="F348" s="23" t="s">
        <v>187</v>
      </c>
      <c r="G348" s="159">
        <f t="shared" si="3"/>
        <v>0</v>
      </c>
      <c r="H348" s="143"/>
      <c r="I348" s="133"/>
    </row>
    <row r="349" spans="1:9" ht="36" hidden="1">
      <c r="A349" s="131"/>
      <c r="B349" s="61"/>
      <c r="C349" s="62"/>
      <c r="D349" s="119"/>
      <c r="E349" s="122" t="s">
        <v>739</v>
      </c>
      <c r="F349" s="20"/>
      <c r="G349" s="159">
        <f t="shared" si="3"/>
        <v>0</v>
      </c>
      <c r="H349" s="143"/>
      <c r="I349" s="133"/>
    </row>
    <row r="350" spans="1:9" ht="15" hidden="1">
      <c r="A350" s="131"/>
      <c r="B350" s="61"/>
      <c r="C350" s="62"/>
      <c r="D350" s="119"/>
      <c r="E350" s="122" t="s">
        <v>741</v>
      </c>
      <c r="F350" s="20"/>
      <c r="G350" s="159">
        <f t="shared" si="3"/>
        <v>0</v>
      </c>
      <c r="H350" s="143"/>
      <c r="I350" s="133"/>
    </row>
    <row r="351" spans="1:9" ht="15" hidden="1">
      <c r="A351" s="131"/>
      <c r="B351" s="61"/>
      <c r="C351" s="62"/>
      <c r="D351" s="119"/>
      <c r="E351" s="122" t="s">
        <v>741</v>
      </c>
      <c r="F351" s="20"/>
      <c r="G351" s="159">
        <f t="shared" si="3"/>
        <v>0</v>
      </c>
      <c r="H351" s="143"/>
      <c r="I351" s="133"/>
    </row>
    <row r="352" spans="1:9" ht="24" hidden="1">
      <c r="A352" s="131">
        <v>2540</v>
      </c>
      <c r="B352" s="63" t="s">
        <v>807</v>
      </c>
      <c r="C352" s="60">
        <v>4</v>
      </c>
      <c r="D352" s="118">
        <v>0</v>
      </c>
      <c r="E352" s="123" t="s">
        <v>188</v>
      </c>
      <c r="F352" s="18" t="s">
        <v>189</v>
      </c>
      <c r="G352" s="159">
        <f t="shared" si="3"/>
        <v>0</v>
      </c>
      <c r="H352" s="143"/>
      <c r="I352" s="133"/>
    </row>
    <row r="353" spans="1:9" s="19" customFormat="1" ht="10.5" customHeight="1" hidden="1">
      <c r="A353" s="131"/>
      <c r="B353" s="58"/>
      <c r="C353" s="60"/>
      <c r="D353" s="118"/>
      <c r="E353" s="122" t="s">
        <v>642</v>
      </c>
      <c r="F353" s="18"/>
      <c r="G353" s="159">
        <f t="shared" si="3"/>
        <v>0</v>
      </c>
      <c r="H353" s="142"/>
      <c r="I353" s="132"/>
    </row>
    <row r="354" spans="1:9" ht="17.25" customHeight="1" hidden="1">
      <c r="A354" s="131">
        <v>2541</v>
      </c>
      <c r="B354" s="64" t="s">
        <v>807</v>
      </c>
      <c r="C354" s="62">
        <v>4</v>
      </c>
      <c r="D354" s="119">
        <v>1</v>
      </c>
      <c r="E354" s="122" t="s">
        <v>188</v>
      </c>
      <c r="F354" s="23" t="s">
        <v>190</v>
      </c>
      <c r="G354" s="159">
        <f t="shared" si="3"/>
        <v>0</v>
      </c>
      <c r="H354" s="143"/>
      <c r="I354" s="133"/>
    </row>
    <row r="355" spans="1:9" ht="36" hidden="1">
      <c r="A355" s="131"/>
      <c r="B355" s="61"/>
      <c r="C355" s="62"/>
      <c r="D355" s="119"/>
      <c r="E355" s="122" t="s">
        <v>739</v>
      </c>
      <c r="F355" s="20"/>
      <c r="G355" s="159">
        <f t="shared" si="3"/>
        <v>0</v>
      </c>
      <c r="H355" s="143"/>
      <c r="I355" s="133"/>
    </row>
    <row r="356" spans="1:9" ht="15" hidden="1">
      <c r="A356" s="131"/>
      <c r="B356" s="61"/>
      <c r="C356" s="62"/>
      <c r="D356" s="119"/>
      <c r="E356" s="122" t="s">
        <v>741</v>
      </c>
      <c r="F356" s="20"/>
      <c r="G356" s="159">
        <f t="shared" si="3"/>
        <v>0</v>
      </c>
      <c r="H356" s="143"/>
      <c r="I356" s="133"/>
    </row>
    <row r="357" spans="1:9" ht="15" hidden="1">
      <c r="A357" s="131"/>
      <c r="B357" s="61"/>
      <c r="C357" s="62"/>
      <c r="D357" s="119"/>
      <c r="E357" s="122" t="s">
        <v>741</v>
      </c>
      <c r="F357" s="20"/>
      <c r="G357" s="159">
        <f t="shared" si="3"/>
        <v>0</v>
      </c>
      <c r="H357" s="143"/>
      <c r="I357" s="133"/>
    </row>
    <row r="358" spans="1:9" ht="27" customHeight="1" hidden="1">
      <c r="A358" s="131">
        <v>2550</v>
      </c>
      <c r="B358" s="63" t="s">
        <v>807</v>
      </c>
      <c r="C358" s="60">
        <v>5</v>
      </c>
      <c r="D358" s="118">
        <v>0</v>
      </c>
      <c r="E358" s="123" t="s">
        <v>191</v>
      </c>
      <c r="F358" s="18" t="s">
        <v>192</v>
      </c>
      <c r="G358" s="159">
        <f t="shared" si="3"/>
        <v>0</v>
      </c>
      <c r="H358" s="143"/>
      <c r="I358" s="133"/>
    </row>
    <row r="359" spans="1:9" s="19" customFormat="1" ht="10.5" customHeight="1" hidden="1">
      <c r="A359" s="131"/>
      <c r="B359" s="58"/>
      <c r="C359" s="60"/>
      <c r="D359" s="118"/>
      <c r="E359" s="122" t="s">
        <v>642</v>
      </c>
      <c r="F359" s="18"/>
      <c r="G359" s="159">
        <f t="shared" si="3"/>
        <v>0</v>
      </c>
      <c r="H359" s="142"/>
      <c r="I359" s="132"/>
    </row>
    <row r="360" spans="1:9" ht="36" hidden="1">
      <c r="A360" s="131">
        <v>2551</v>
      </c>
      <c r="B360" s="64" t="s">
        <v>807</v>
      </c>
      <c r="C360" s="62">
        <v>5</v>
      </c>
      <c r="D360" s="119">
        <v>1</v>
      </c>
      <c r="E360" s="122" t="s">
        <v>191</v>
      </c>
      <c r="F360" s="23" t="s">
        <v>193</v>
      </c>
      <c r="G360" s="159">
        <f t="shared" si="3"/>
        <v>0</v>
      </c>
      <c r="H360" s="143"/>
      <c r="I360" s="133"/>
    </row>
    <row r="361" spans="1:9" ht="36" hidden="1">
      <c r="A361" s="131"/>
      <c r="B361" s="61"/>
      <c r="C361" s="62"/>
      <c r="D361" s="119"/>
      <c r="E361" s="122" t="s">
        <v>739</v>
      </c>
      <c r="F361" s="20"/>
      <c r="G361" s="159">
        <f t="shared" si="3"/>
        <v>0</v>
      </c>
      <c r="H361" s="143"/>
      <c r="I361" s="133"/>
    </row>
    <row r="362" spans="1:9" ht="15" hidden="1">
      <c r="A362" s="131"/>
      <c r="B362" s="61"/>
      <c r="C362" s="62"/>
      <c r="D362" s="119"/>
      <c r="E362" s="122" t="s">
        <v>741</v>
      </c>
      <c r="F362" s="20"/>
      <c r="G362" s="159">
        <f t="shared" si="3"/>
        <v>0</v>
      </c>
      <c r="H362" s="143"/>
      <c r="I362" s="133"/>
    </row>
    <row r="363" spans="1:9" ht="15" hidden="1">
      <c r="A363" s="131"/>
      <c r="B363" s="61"/>
      <c r="C363" s="62"/>
      <c r="D363" s="119"/>
      <c r="E363" s="122" t="s">
        <v>741</v>
      </c>
      <c r="F363" s="20"/>
      <c r="G363" s="159">
        <f t="shared" si="3"/>
        <v>0</v>
      </c>
      <c r="H363" s="143"/>
      <c r="I363" s="133"/>
    </row>
    <row r="364" spans="1:9" ht="36" hidden="1">
      <c r="A364" s="131">
        <v>2560</v>
      </c>
      <c r="B364" s="63" t="s">
        <v>807</v>
      </c>
      <c r="C364" s="60">
        <v>6</v>
      </c>
      <c r="D364" s="118">
        <v>0</v>
      </c>
      <c r="E364" s="123" t="s">
        <v>194</v>
      </c>
      <c r="F364" s="18" t="s">
        <v>195</v>
      </c>
      <c r="G364" s="147"/>
      <c r="H364" s="143"/>
      <c r="I364" s="133"/>
    </row>
    <row r="365" spans="1:9" s="19" customFormat="1" ht="10.5" customHeight="1" hidden="1">
      <c r="A365" s="131"/>
      <c r="B365" s="58"/>
      <c r="C365" s="60"/>
      <c r="D365" s="118"/>
      <c r="E365" s="122" t="s">
        <v>642</v>
      </c>
      <c r="F365" s="18"/>
      <c r="G365" s="146"/>
      <c r="H365" s="142"/>
      <c r="I365" s="132"/>
    </row>
    <row r="366" spans="1:9" ht="28.5" hidden="1">
      <c r="A366" s="131">
        <v>2561</v>
      </c>
      <c r="B366" s="64" t="s">
        <v>807</v>
      </c>
      <c r="C366" s="62">
        <v>6</v>
      </c>
      <c r="D366" s="119">
        <v>1</v>
      </c>
      <c r="E366" s="122" t="s">
        <v>194</v>
      </c>
      <c r="F366" s="23" t="s">
        <v>196</v>
      </c>
      <c r="G366" s="147"/>
      <c r="H366" s="143"/>
      <c r="I366" s="133"/>
    </row>
    <row r="367" spans="1:9" ht="36" hidden="1">
      <c r="A367" s="131"/>
      <c r="B367" s="61"/>
      <c r="C367" s="62"/>
      <c r="D367" s="119"/>
      <c r="E367" s="122" t="s">
        <v>739</v>
      </c>
      <c r="F367" s="20"/>
      <c r="G367" s="147"/>
      <c r="H367" s="143"/>
      <c r="I367" s="133"/>
    </row>
    <row r="368" spans="1:9" ht="15" hidden="1">
      <c r="A368" s="131"/>
      <c r="B368" s="61"/>
      <c r="C368" s="62"/>
      <c r="D368" s="119"/>
      <c r="E368" s="122" t="s">
        <v>741</v>
      </c>
      <c r="F368" s="20"/>
      <c r="G368" s="147"/>
      <c r="H368" s="143"/>
      <c r="I368" s="133"/>
    </row>
    <row r="369" spans="1:9" ht="15" hidden="1">
      <c r="A369" s="131"/>
      <c r="B369" s="61"/>
      <c r="C369" s="62"/>
      <c r="D369" s="119"/>
      <c r="E369" s="122" t="s">
        <v>741</v>
      </c>
      <c r="F369" s="20"/>
      <c r="G369" s="147"/>
      <c r="H369" s="143"/>
      <c r="I369" s="133"/>
    </row>
    <row r="370" spans="1:9" s="162" customFormat="1" ht="44.25" customHeight="1">
      <c r="A370" s="157">
        <v>2600</v>
      </c>
      <c r="B370" s="63" t="s">
        <v>808</v>
      </c>
      <c r="C370" s="60">
        <v>0</v>
      </c>
      <c r="D370" s="118">
        <v>0</v>
      </c>
      <c r="E370" s="166" t="s">
        <v>850</v>
      </c>
      <c r="F370" s="158" t="s">
        <v>197</v>
      </c>
      <c r="G370" s="513">
        <f>H370+I370</f>
        <v>5200</v>
      </c>
      <c r="H370" s="548">
        <f>H372+H378+H384+H390</f>
        <v>5200</v>
      </c>
      <c r="I370" s="548">
        <f>I372+I378+I384</f>
        <v>0</v>
      </c>
    </row>
    <row r="371" spans="1:9" ht="11.25" customHeight="1" hidden="1">
      <c r="A371" s="129"/>
      <c r="B371" s="58"/>
      <c r="C371" s="59"/>
      <c r="D371" s="117"/>
      <c r="E371" s="122" t="s">
        <v>641</v>
      </c>
      <c r="F371" s="17"/>
      <c r="G371" s="145"/>
      <c r="H371" s="141"/>
      <c r="I371" s="130"/>
    </row>
    <row r="372" spans="1:9" ht="15" hidden="1">
      <c r="A372" s="131">
        <v>2610</v>
      </c>
      <c r="B372" s="63" t="s">
        <v>808</v>
      </c>
      <c r="C372" s="60">
        <v>1</v>
      </c>
      <c r="D372" s="118">
        <v>0</v>
      </c>
      <c r="E372" s="123" t="s">
        <v>198</v>
      </c>
      <c r="F372" s="18" t="s">
        <v>199</v>
      </c>
      <c r="G372" s="147">
        <f>H372+I372</f>
        <v>0</v>
      </c>
      <c r="H372" s="143"/>
      <c r="I372" s="133">
        <f>I374</f>
        <v>0</v>
      </c>
    </row>
    <row r="373" spans="1:9" s="19" customFormat="1" ht="10.5" customHeight="1" hidden="1">
      <c r="A373" s="131"/>
      <c r="B373" s="58"/>
      <c r="C373" s="60"/>
      <c r="D373" s="118"/>
      <c r="E373" s="122" t="s">
        <v>642</v>
      </c>
      <c r="F373" s="18"/>
      <c r="G373" s="146"/>
      <c r="H373" s="142"/>
      <c r="I373" s="132"/>
    </row>
    <row r="374" spans="1:9" ht="15" hidden="1">
      <c r="A374" s="131">
        <v>2611</v>
      </c>
      <c r="B374" s="64" t="s">
        <v>808</v>
      </c>
      <c r="C374" s="62">
        <v>1</v>
      </c>
      <c r="D374" s="119">
        <v>1</v>
      </c>
      <c r="E374" s="122" t="s">
        <v>298</v>
      </c>
      <c r="F374" s="23" t="s">
        <v>201</v>
      </c>
      <c r="G374" s="147"/>
      <c r="H374" s="143"/>
      <c r="I374" s="133"/>
    </row>
    <row r="375" spans="1:9" ht="36" hidden="1">
      <c r="A375" s="131"/>
      <c r="B375" s="61"/>
      <c r="C375" s="62"/>
      <c r="D375" s="119"/>
      <c r="E375" s="122" t="s">
        <v>739</v>
      </c>
      <c r="F375" s="20"/>
      <c r="G375" s="147"/>
      <c r="H375" s="143"/>
      <c r="I375" s="133"/>
    </row>
    <row r="376" spans="1:9" ht="15" hidden="1">
      <c r="A376" s="131"/>
      <c r="B376" s="61"/>
      <c r="C376" s="62"/>
      <c r="D376" s="119"/>
      <c r="E376" s="122" t="s">
        <v>741</v>
      </c>
      <c r="F376" s="20"/>
      <c r="G376" s="147"/>
      <c r="H376" s="143"/>
      <c r="I376" s="133"/>
    </row>
    <row r="377" spans="1:9" ht="15" hidden="1">
      <c r="A377" s="131"/>
      <c r="B377" s="61"/>
      <c r="C377" s="62"/>
      <c r="D377" s="119"/>
      <c r="E377" s="122" t="s">
        <v>741</v>
      </c>
      <c r="F377" s="20"/>
      <c r="G377" s="147"/>
      <c r="H377" s="143"/>
      <c r="I377" s="133"/>
    </row>
    <row r="378" spans="1:9" ht="15" hidden="1">
      <c r="A378" s="131">
        <v>2620</v>
      </c>
      <c r="B378" s="63" t="s">
        <v>808</v>
      </c>
      <c r="C378" s="60">
        <v>2</v>
      </c>
      <c r="D378" s="118">
        <v>0</v>
      </c>
      <c r="E378" s="123" t="s">
        <v>202</v>
      </c>
      <c r="F378" s="18" t="s">
        <v>203</v>
      </c>
      <c r="G378" s="147"/>
      <c r="H378" s="143"/>
      <c r="I378" s="133"/>
    </row>
    <row r="379" spans="1:9" s="19" customFormat="1" ht="10.5" customHeight="1" hidden="1">
      <c r="A379" s="131"/>
      <c r="B379" s="58"/>
      <c r="C379" s="60"/>
      <c r="D379" s="118"/>
      <c r="E379" s="122" t="s">
        <v>642</v>
      </c>
      <c r="F379" s="18"/>
      <c r="G379" s="146"/>
      <c r="H379" s="142"/>
      <c r="I379" s="132"/>
    </row>
    <row r="380" spans="1:9" ht="15" hidden="1">
      <c r="A380" s="131">
        <v>2621</v>
      </c>
      <c r="B380" s="64" t="s">
        <v>808</v>
      </c>
      <c r="C380" s="62">
        <v>2</v>
      </c>
      <c r="D380" s="119">
        <v>1</v>
      </c>
      <c r="E380" s="122" t="s">
        <v>202</v>
      </c>
      <c r="F380" s="23" t="s">
        <v>204</v>
      </c>
      <c r="G380" s="147"/>
      <c r="H380" s="143"/>
      <c r="I380" s="133"/>
    </row>
    <row r="381" spans="1:9" ht="36" hidden="1">
      <c r="A381" s="131"/>
      <c r="B381" s="61"/>
      <c r="C381" s="62"/>
      <c r="D381" s="119"/>
      <c r="E381" s="122" t="s">
        <v>739</v>
      </c>
      <c r="F381" s="20"/>
      <c r="G381" s="147"/>
      <c r="H381" s="143"/>
      <c r="I381" s="133"/>
    </row>
    <row r="382" spans="1:9" ht="15" hidden="1">
      <c r="A382" s="131"/>
      <c r="B382" s="61"/>
      <c r="C382" s="62"/>
      <c r="D382" s="119"/>
      <c r="E382" s="122" t="s">
        <v>741</v>
      </c>
      <c r="F382" s="20"/>
      <c r="G382" s="147"/>
      <c r="H382" s="143"/>
      <c r="I382" s="133"/>
    </row>
    <row r="383" spans="1:9" ht="15" hidden="1">
      <c r="A383" s="131"/>
      <c r="B383" s="61"/>
      <c r="C383" s="62"/>
      <c r="D383" s="119"/>
      <c r="E383" s="122" t="s">
        <v>741</v>
      </c>
      <c r="F383" s="20"/>
      <c r="G383" s="147"/>
      <c r="H383" s="143"/>
      <c r="I383" s="133"/>
    </row>
    <row r="384" spans="1:9" ht="15" hidden="1">
      <c r="A384" s="131">
        <v>2630</v>
      </c>
      <c r="B384" s="63" t="s">
        <v>808</v>
      </c>
      <c r="C384" s="60">
        <v>3</v>
      </c>
      <c r="D384" s="118">
        <v>0</v>
      </c>
      <c r="E384" s="123" t="s">
        <v>205</v>
      </c>
      <c r="F384" s="18" t="s">
        <v>206</v>
      </c>
      <c r="G384" s="512">
        <f>H384+I384</f>
        <v>0</v>
      </c>
      <c r="H384" s="506">
        <f>H386</f>
        <v>0</v>
      </c>
      <c r="I384" s="506">
        <f>I386</f>
        <v>0</v>
      </c>
    </row>
    <row r="385" spans="1:9" s="19" customFormat="1" ht="10.5" customHeight="1" hidden="1">
      <c r="A385" s="131"/>
      <c r="B385" s="58"/>
      <c r="C385" s="60"/>
      <c r="D385" s="118"/>
      <c r="E385" s="122" t="s">
        <v>642</v>
      </c>
      <c r="F385" s="18"/>
      <c r="G385" s="518"/>
      <c r="H385" s="503"/>
      <c r="I385" s="505"/>
    </row>
    <row r="386" spans="1:9" ht="15" hidden="1">
      <c r="A386" s="131">
        <v>2631</v>
      </c>
      <c r="B386" s="64" t="s">
        <v>808</v>
      </c>
      <c r="C386" s="62">
        <v>3</v>
      </c>
      <c r="D386" s="119">
        <v>1</v>
      </c>
      <c r="E386" s="122" t="s">
        <v>207</v>
      </c>
      <c r="F386" s="26" t="s">
        <v>208</v>
      </c>
      <c r="G386" s="512">
        <f>H386+I386</f>
        <v>0</v>
      </c>
      <c r="H386" s="506">
        <f>H388+H389</f>
        <v>0</v>
      </c>
      <c r="I386" s="506">
        <f>I388+I389</f>
        <v>0</v>
      </c>
    </row>
    <row r="387" spans="1:9" ht="36" hidden="1">
      <c r="A387" s="131"/>
      <c r="B387" s="61"/>
      <c r="C387" s="62"/>
      <c r="D387" s="119"/>
      <c r="E387" s="122" t="s">
        <v>739</v>
      </c>
      <c r="F387" s="20"/>
      <c r="G387" s="512"/>
      <c r="H387" s="507"/>
      <c r="I387" s="506"/>
    </row>
    <row r="388" spans="1:9" ht="15" hidden="1">
      <c r="A388" s="131"/>
      <c r="B388" s="61"/>
      <c r="C388" s="62"/>
      <c r="D388" s="119"/>
      <c r="E388" s="122" t="s">
        <v>336</v>
      </c>
      <c r="F388" s="20"/>
      <c r="G388" s="512">
        <f>H388+I388</f>
        <v>0</v>
      </c>
      <c r="H388" s="507">
        <v>0</v>
      </c>
      <c r="I388" s="506">
        <v>0</v>
      </c>
    </row>
    <row r="389" spans="1:9" ht="15" hidden="1">
      <c r="A389" s="131"/>
      <c r="B389" s="61"/>
      <c r="C389" s="62"/>
      <c r="D389" s="119"/>
      <c r="E389" s="122" t="s">
        <v>1019</v>
      </c>
      <c r="F389" s="20"/>
      <c r="G389" s="512">
        <f>H389+I389</f>
        <v>0</v>
      </c>
      <c r="H389" s="143"/>
      <c r="I389" s="133"/>
    </row>
    <row r="390" spans="1:9" ht="15">
      <c r="A390" s="131">
        <v>2640</v>
      </c>
      <c r="B390" s="63" t="s">
        <v>808</v>
      </c>
      <c r="C390" s="60">
        <v>4</v>
      </c>
      <c r="D390" s="118">
        <v>0</v>
      </c>
      <c r="E390" s="123" t="s">
        <v>209</v>
      </c>
      <c r="F390" s="18" t="s">
        <v>210</v>
      </c>
      <c r="G390" s="506">
        <f>G392</f>
        <v>5200</v>
      </c>
      <c r="H390" s="506">
        <f>H392</f>
        <v>5200</v>
      </c>
      <c r="I390" s="506">
        <f>I392</f>
        <v>0</v>
      </c>
    </row>
    <row r="391" spans="1:9" s="19" customFormat="1" ht="10.5" customHeight="1">
      <c r="A391" s="131"/>
      <c r="B391" s="58"/>
      <c r="C391" s="60"/>
      <c r="D391" s="118"/>
      <c r="E391" s="122" t="s">
        <v>642</v>
      </c>
      <c r="F391" s="18"/>
      <c r="G391" s="518"/>
      <c r="H391" s="503"/>
      <c r="I391" s="505"/>
    </row>
    <row r="392" spans="1:9" ht="15">
      <c r="A392" s="131">
        <v>2641</v>
      </c>
      <c r="B392" s="64" t="s">
        <v>808</v>
      </c>
      <c r="C392" s="62">
        <v>4</v>
      </c>
      <c r="D392" s="119">
        <v>1</v>
      </c>
      <c r="E392" s="122" t="s">
        <v>211</v>
      </c>
      <c r="F392" s="23" t="s">
        <v>212</v>
      </c>
      <c r="G392" s="512">
        <f>H392+I392</f>
        <v>5200</v>
      </c>
      <c r="H392" s="507">
        <f>H394+H395+H396+H397+H398</f>
        <v>5200</v>
      </c>
      <c r="I392" s="507">
        <f>I394+I395+I396+I397+I398</f>
        <v>0</v>
      </c>
    </row>
    <row r="393" spans="1:9" ht="36">
      <c r="A393" s="131"/>
      <c r="B393" s="61"/>
      <c r="C393" s="62"/>
      <c r="D393" s="119"/>
      <c r="E393" s="122" t="s">
        <v>739</v>
      </c>
      <c r="F393" s="20"/>
      <c r="G393" s="512"/>
      <c r="H393" s="507"/>
      <c r="I393" s="506"/>
    </row>
    <row r="394" spans="1:9" ht="15">
      <c r="A394" s="131"/>
      <c r="B394" s="61"/>
      <c r="C394" s="62"/>
      <c r="D394" s="119"/>
      <c r="E394" s="122" t="s">
        <v>307</v>
      </c>
      <c r="F394" s="20"/>
      <c r="G394" s="512">
        <f>H394+I394</f>
        <v>5000</v>
      </c>
      <c r="H394" s="507">
        <v>5000</v>
      </c>
      <c r="I394" s="507"/>
    </row>
    <row r="395" spans="1:9" ht="15">
      <c r="A395" s="131"/>
      <c r="B395" s="61"/>
      <c r="C395" s="62"/>
      <c r="D395" s="119"/>
      <c r="E395" s="122" t="s">
        <v>6</v>
      </c>
      <c r="F395" s="20"/>
      <c r="G395" s="512">
        <f>H395+I395</f>
        <v>200</v>
      </c>
      <c r="H395" s="507">
        <v>200</v>
      </c>
      <c r="I395" s="506"/>
    </row>
    <row r="396" spans="1:9" ht="15">
      <c r="A396" s="131"/>
      <c r="B396" s="61"/>
      <c r="C396" s="62"/>
      <c r="D396" s="119"/>
      <c r="E396" s="122"/>
      <c r="F396" s="20"/>
      <c r="G396" s="512"/>
      <c r="H396" s="507"/>
      <c r="I396" s="506"/>
    </row>
    <row r="397" spans="1:9" ht="15">
      <c r="A397" s="131"/>
      <c r="B397" s="61"/>
      <c r="C397" s="62"/>
      <c r="D397" s="119"/>
      <c r="E397" s="122"/>
      <c r="F397" s="20"/>
      <c r="G397" s="512"/>
      <c r="H397" s="507"/>
      <c r="I397" s="506"/>
    </row>
    <row r="398" spans="1:9" ht="15">
      <c r="A398" s="131"/>
      <c r="B398" s="61"/>
      <c r="C398" s="62"/>
      <c r="D398" s="119"/>
      <c r="E398" s="122"/>
      <c r="F398" s="20"/>
      <c r="G398" s="512">
        <f>H398+I398</f>
        <v>0</v>
      </c>
      <c r="H398" s="507">
        <v>0</v>
      </c>
      <c r="I398" s="506">
        <v>0</v>
      </c>
    </row>
    <row r="399" spans="1:9" ht="24" hidden="1">
      <c r="A399" s="131"/>
      <c r="B399" s="61"/>
      <c r="C399" s="62"/>
      <c r="D399" s="119"/>
      <c r="E399" s="122" t="s">
        <v>671</v>
      </c>
      <c r="F399" s="20"/>
      <c r="G399" s="512">
        <f>H399+I399</f>
        <v>0</v>
      </c>
      <c r="H399" s="507"/>
      <c r="I399" s="506">
        <v>0</v>
      </c>
    </row>
    <row r="400" spans="1:9" ht="48" hidden="1">
      <c r="A400" s="131">
        <v>2650</v>
      </c>
      <c r="B400" s="63" t="s">
        <v>808</v>
      </c>
      <c r="C400" s="60">
        <v>5</v>
      </c>
      <c r="D400" s="118">
        <v>0</v>
      </c>
      <c r="E400" s="123" t="s">
        <v>221</v>
      </c>
      <c r="F400" s="18" t="s">
        <v>222</v>
      </c>
      <c r="G400" s="147"/>
      <c r="H400" s="143"/>
      <c r="I400" s="133"/>
    </row>
    <row r="401" spans="1:9" s="19" customFormat="1" ht="10.5" customHeight="1" hidden="1">
      <c r="A401" s="131"/>
      <c r="B401" s="58"/>
      <c r="C401" s="60"/>
      <c r="D401" s="118"/>
      <c r="E401" s="122" t="s">
        <v>642</v>
      </c>
      <c r="F401" s="18"/>
      <c r="G401" s="146"/>
      <c r="H401" s="142"/>
      <c r="I401" s="132"/>
    </row>
    <row r="402" spans="1:9" ht="48" hidden="1">
      <c r="A402" s="131">
        <v>2651</v>
      </c>
      <c r="B402" s="64" t="s">
        <v>808</v>
      </c>
      <c r="C402" s="62">
        <v>5</v>
      </c>
      <c r="D402" s="119">
        <v>1</v>
      </c>
      <c r="E402" s="122" t="s">
        <v>221</v>
      </c>
      <c r="F402" s="23" t="s">
        <v>223</v>
      </c>
      <c r="G402" s="147"/>
      <c r="H402" s="143"/>
      <c r="I402" s="133"/>
    </row>
    <row r="403" spans="1:9" ht="36" hidden="1">
      <c r="A403" s="131"/>
      <c r="B403" s="61"/>
      <c r="C403" s="62"/>
      <c r="D403" s="119"/>
      <c r="E403" s="122" t="s">
        <v>739</v>
      </c>
      <c r="F403" s="20"/>
      <c r="G403" s="147"/>
      <c r="H403" s="143"/>
      <c r="I403" s="133"/>
    </row>
    <row r="404" spans="1:9" ht="15" hidden="1">
      <c r="A404" s="131"/>
      <c r="B404" s="61"/>
      <c r="C404" s="62"/>
      <c r="D404" s="119"/>
      <c r="E404" s="122" t="s">
        <v>741</v>
      </c>
      <c r="F404" s="20"/>
      <c r="G404" s="147"/>
      <c r="H404" s="143"/>
      <c r="I404" s="133"/>
    </row>
    <row r="405" spans="1:9" ht="15" hidden="1">
      <c r="A405" s="131"/>
      <c r="B405" s="61"/>
      <c r="C405" s="62"/>
      <c r="D405" s="119"/>
      <c r="E405" s="122" t="s">
        <v>741</v>
      </c>
      <c r="F405" s="20"/>
      <c r="G405" s="147"/>
      <c r="H405" s="143"/>
      <c r="I405" s="133"/>
    </row>
    <row r="406" spans="1:9" ht="36" hidden="1">
      <c r="A406" s="131">
        <v>2660</v>
      </c>
      <c r="B406" s="63" t="s">
        <v>808</v>
      </c>
      <c r="C406" s="60">
        <v>6</v>
      </c>
      <c r="D406" s="118">
        <v>0</v>
      </c>
      <c r="E406" s="123" t="s">
        <v>224</v>
      </c>
      <c r="F406" s="24" t="s">
        <v>225</v>
      </c>
      <c r="G406" s="147"/>
      <c r="H406" s="143"/>
      <c r="I406" s="133"/>
    </row>
    <row r="407" spans="1:9" s="19" customFormat="1" ht="10.5" customHeight="1" hidden="1">
      <c r="A407" s="131"/>
      <c r="B407" s="58"/>
      <c r="C407" s="60"/>
      <c r="D407" s="118"/>
      <c r="E407" s="122" t="s">
        <v>642</v>
      </c>
      <c r="F407" s="18"/>
      <c r="G407" s="146"/>
      <c r="H407" s="142"/>
      <c r="I407" s="132"/>
    </row>
    <row r="408" spans="1:9" ht="36" hidden="1">
      <c r="A408" s="131">
        <v>2661</v>
      </c>
      <c r="B408" s="64" t="s">
        <v>808</v>
      </c>
      <c r="C408" s="62">
        <v>6</v>
      </c>
      <c r="D408" s="119">
        <v>1</v>
      </c>
      <c r="E408" s="122" t="s">
        <v>224</v>
      </c>
      <c r="F408" s="23" t="s">
        <v>226</v>
      </c>
      <c r="G408" s="147"/>
      <c r="H408" s="143"/>
      <c r="I408" s="133"/>
    </row>
    <row r="409" spans="1:9" ht="36" hidden="1">
      <c r="A409" s="131"/>
      <c r="B409" s="61"/>
      <c r="C409" s="62"/>
      <c r="D409" s="119"/>
      <c r="E409" s="122" t="s">
        <v>739</v>
      </c>
      <c r="F409" s="20"/>
      <c r="G409" s="147"/>
      <c r="H409" s="143"/>
      <c r="I409" s="133"/>
    </row>
    <row r="410" spans="1:9" ht="15" hidden="1">
      <c r="A410" s="131"/>
      <c r="B410" s="61"/>
      <c r="C410" s="62"/>
      <c r="D410" s="119"/>
      <c r="E410" s="122" t="s">
        <v>741</v>
      </c>
      <c r="F410" s="20"/>
      <c r="G410" s="147"/>
      <c r="H410" s="143"/>
      <c r="I410" s="133"/>
    </row>
    <row r="411" spans="1:9" ht="15" hidden="1">
      <c r="A411" s="131"/>
      <c r="B411" s="61"/>
      <c r="C411" s="62"/>
      <c r="D411" s="119"/>
      <c r="E411" s="122" t="s">
        <v>741</v>
      </c>
      <c r="F411" s="20"/>
      <c r="G411" s="147"/>
      <c r="H411" s="143"/>
      <c r="I411" s="133"/>
    </row>
    <row r="412" spans="1:9" s="162" customFormat="1" ht="36" customHeight="1" hidden="1">
      <c r="A412" s="157">
        <v>2700</v>
      </c>
      <c r="B412" s="63" t="s">
        <v>809</v>
      </c>
      <c r="C412" s="60">
        <v>0</v>
      </c>
      <c r="D412" s="118">
        <v>0</v>
      </c>
      <c r="E412" s="166" t="s">
        <v>478</v>
      </c>
      <c r="F412" s="158" t="s">
        <v>227</v>
      </c>
      <c r="G412" s="159"/>
      <c r="H412" s="160"/>
      <c r="I412" s="161"/>
    </row>
    <row r="413" spans="1:9" ht="11.25" customHeight="1" hidden="1">
      <c r="A413" s="129"/>
      <c r="B413" s="58"/>
      <c r="C413" s="59"/>
      <c r="D413" s="117"/>
      <c r="E413" s="122" t="s">
        <v>641</v>
      </c>
      <c r="F413" s="17"/>
      <c r="G413" s="145"/>
      <c r="H413" s="141"/>
      <c r="I413" s="130"/>
    </row>
    <row r="414" spans="1:9" ht="28.5" hidden="1">
      <c r="A414" s="131">
        <v>2710</v>
      </c>
      <c r="B414" s="63" t="s">
        <v>809</v>
      </c>
      <c r="C414" s="60">
        <v>1</v>
      </c>
      <c r="D414" s="118">
        <v>0</v>
      </c>
      <c r="E414" s="123" t="s">
        <v>228</v>
      </c>
      <c r="F414" s="18" t="s">
        <v>229</v>
      </c>
      <c r="G414" s="147"/>
      <c r="H414" s="143"/>
      <c r="I414" s="133"/>
    </row>
    <row r="415" spans="1:9" s="19" customFormat="1" ht="10.5" customHeight="1" hidden="1">
      <c r="A415" s="131"/>
      <c r="B415" s="58"/>
      <c r="C415" s="60"/>
      <c r="D415" s="118"/>
      <c r="E415" s="122" t="s">
        <v>642</v>
      </c>
      <c r="F415" s="18"/>
      <c r="G415" s="146"/>
      <c r="H415" s="142"/>
      <c r="I415" s="132"/>
    </row>
    <row r="416" spans="1:9" ht="15" hidden="1">
      <c r="A416" s="131">
        <v>2711</v>
      </c>
      <c r="B416" s="64" t="s">
        <v>809</v>
      </c>
      <c r="C416" s="62">
        <v>1</v>
      </c>
      <c r="D416" s="119">
        <v>1</v>
      </c>
      <c r="E416" s="122" t="s">
        <v>230</v>
      </c>
      <c r="F416" s="23" t="s">
        <v>231</v>
      </c>
      <c r="G416" s="147"/>
      <c r="H416" s="143"/>
      <c r="I416" s="133"/>
    </row>
    <row r="417" spans="1:9" ht="36" hidden="1">
      <c r="A417" s="131"/>
      <c r="B417" s="61"/>
      <c r="C417" s="62"/>
      <c r="D417" s="119"/>
      <c r="E417" s="122" t="s">
        <v>739</v>
      </c>
      <c r="F417" s="20"/>
      <c r="G417" s="147"/>
      <c r="H417" s="143"/>
      <c r="I417" s="133"/>
    </row>
    <row r="418" spans="1:9" ht="15" hidden="1">
      <c r="A418" s="131"/>
      <c r="B418" s="61"/>
      <c r="C418" s="62"/>
      <c r="D418" s="119"/>
      <c r="E418" s="122" t="s">
        <v>741</v>
      </c>
      <c r="F418" s="20"/>
      <c r="G418" s="147"/>
      <c r="H418" s="143"/>
      <c r="I418" s="133"/>
    </row>
    <row r="419" spans="1:9" ht="15" hidden="1">
      <c r="A419" s="131"/>
      <c r="B419" s="61"/>
      <c r="C419" s="62"/>
      <c r="D419" s="119"/>
      <c r="E419" s="122" t="s">
        <v>741</v>
      </c>
      <c r="F419" s="20"/>
      <c r="G419" s="147"/>
      <c r="H419" s="143"/>
      <c r="I419" s="133"/>
    </row>
    <row r="420" spans="1:9" ht="15" hidden="1">
      <c r="A420" s="131">
        <v>2712</v>
      </c>
      <c r="B420" s="64" t="s">
        <v>809</v>
      </c>
      <c r="C420" s="62">
        <v>1</v>
      </c>
      <c r="D420" s="119">
        <v>2</v>
      </c>
      <c r="E420" s="122" t="s">
        <v>232</v>
      </c>
      <c r="F420" s="23" t="s">
        <v>233</v>
      </c>
      <c r="G420" s="147"/>
      <c r="H420" s="143"/>
      <c r="I420" s="133"/>
    </row>
    <row r="421" spans="1:9" ht="36" hidden="1">
      <c r="A421" s="131"/>
      <c r="B421" s="61"/>
      <c r="C421" s="62"/>
      <c r="D421" s="119"/>
      <c r="E421" s="122" t="s">
        <v>739</v>
      </c>
      <c r="F421" s="20"/>
      <c r="G421" s="147"/>
      <c r="H421" s="143"/>
      <c r="I421" s="133"/>
    </row>
    <row r="422" spans="1:9" ht="15" hidden="1">
      <c r="A422" s="131"/>
      <c r="B422" s="61"/>
      <c r="C422" s="62"/>
      <c r="D422" s="119"/>
      <c r="E422" s="122" t="s">
        <v>741</v>
      </c>
      <c r="F422" s="20"/>
      <c r="G422" s="147"/>
      <c r="H422" s="143"/>
      <c r="I422" s="133"/>
    </row>
    <row r="423" spans="1:9" ht="15" hidden="1">
      <c r="A423" s="131"/>
      <c r="B423" s="61"/>
      <c r="C423" s="62"/>
      <c r="D423" s="119"/>
      <c r="E423" s="122" t="s">
        <v>741</v>
      </c>
      <c r="F423" s="20"/>
      <c r="G423" s="147"/>
      <c r="H423" s="143"/>
      <c r="I423" s="133"/>
    </row>
    <row r="424" spans="1:9" ht="15" hidden="1">
      <c r="A424" s="131">
        <v>2713</v>
      </c>
      <c r="B424" s="64" t="s">
        <v>809</v>
      </c>
      <c r="C424" s="62">
        <v>1</v>
      </c>
      <c r="D424" s="119">
        <v>3</v>
      </c>
      <c r="E424" s="122" t="s">
        <v>572</v>
      </c>
      <c r="F424" s="23" t="s">
        <v>234</v>
      </c>
      <c r="G424" s="147"/>
      <c r="H424" s="143"/>
      <c r="I424" s="133"/>
    </row>
    <row r="425" spans="1:9" ht="36" hidden="1">
      <c r="A425" s="131"/>
      <c r="B425" s="61"/>
      <c r="C425" s="62"/>
      <c r="D425" s="119"/>
      <c r="E425" s="122" t="s">
        <v>739</v>
      </c>
      <c r="F425" s="20"/>
      <c r="G425" s="147"/>
      <c r="H425" s="143"/>
      <c r="I425" s="133"/>
    </row>
    <row r="426" spans="1:9" ht="15" hidden="1">
      <c r="A426" s="131"/>
      <c r="B426" s="61"/>
      <c r="C426" s="62"/>
      <c r="D426" s="119"/>
      <c r="E426" s="122" t="s">
        <v>741</v>
      </c>
      <c r="F426" s="20"/>
      <c r="G426" s="147"/>
      <c r="H426" s="143"/>
      <c r="I426" s="133"/>
    </row>
    <row r="427" spans="1:9" ht="15" hidden="1">
      <c r="A427" s="131"/>
      <c r="B427" s="61"/>
      <c r="C427" s="62"/>
      <c r="D427" s="119"/>
      <c r="E427" s="122" t="s">
        <v>741</v>
      </c>
      <c r="F427" s="20"/>
      <c r="G427" s="147"/>
      <c r="H427" s="143"/>
      <c r="I427" s="133"/>
    </row>
    <row r="428" spans="1:9" ht="24" hidden="1">
      <c r="A428" s="131">
        <v>2720</v>
      </c>
      <c r="B428" s="63" t="s">
        <v>809</v>
      </c>
      <c r="C428" s="60">
        <v>2</v>
      </c>
      <c r="D428" s="118">
        <v>0</v>
      </c>
      <c r="E428" s="123" t="s">
        <v>810</v>
      </c>
      <c r="F428" s="18" t="s">
        <v>235</v>
      </c>
      <c r="G428" s="147"/>
      <c r="H428" s="143"/>
      <c r="I428" s="133"/>
    </row>
    <row r="429" spans="1:9" s="19" customFormat="1" ht="10.5" customHeight="1" hidden="1">
      <c r="A429" s="131"/>
      <c r="B429" s="58"/>
      <c r="C429" s="60"/>
      <c r="D429" s="118"/>
      <c r="E429" s="122" t="s">
        <v>642</v>
      </c>
      <c r="F429" s="18"/>
      <c r="G429" s="146"/>
      <c r="H429" s="142"/>
      <c r="I429" s="132"/>
    </row>
    <row r="430" spans="1:9" ht="24" hidden="1">
      <c r="A430" s="131">
        <v>2721</v>
      </c>
      <c r="B430" s="64" t="s">
        <v>809</v>
      </c>
      <c r="C430" s="62">
        <v>2</v>
      </c>
      <c r="D430" s="119">
        <v>1</v>
      </c>
      <c r="E430" s="122" t="s">
        <v>236</v>
      </c>
      <c r="F430" s="23" t="s">
        <v>237</v>
      </c>
      <c r="G430" s="147"/>
      <c r="H430" s="143"/>
      <c r="I430" s="133"/>
    </row>
    <row r="431" spans="1:9" ht="36" hidden="1">
      <c r="A431" s="131"/>
      <c r="B431" s="61"/>
      <c r="C431" s="62"/>
      <c r="D431" s="119"/>
      <c r="E431" s="122" t="s">
        <v>739</v>
      </c>
      <c r="F431" s="20"/>
      <c r="G431" s="147"/>
      <c r="H431" s="143"/>
      <c r="I431" s="133"/>
    </row>
    <row r="432" spans="1:9" ht="15" hidden="1">
      <c r="A432" s="131"/>
      <c r="B432" s="61"/>
      <c r="C432" s="62"/>
      <c r="D432" s="119"/>
      <c r="E432" s="122" t="s">
        <v>741</v>
      </c>
      <c r="F432" s="20"/>
      <c r="G432" s="147"/>
      <c r="H432" s="143"/>
      <c r="I432" s="133"/>
    </row>
    <row r="433" spans="1:9" ht="15" hidden="1">
      <c r="A433" s="131"/>
      <c r="B433" s="61"/>
      <c r="C433" s="62"/>
      <c r="D433" s="119"/>
      <c r="E433" s="122" t="s">
        <v>741</v>
      </c>
      <c r="F433" s="20"/>
      <c r="G433" s="147"/>
      <c r="H433" s="143"/>
      <c r="I433" s="133"/>
    </row>
    <row r="434" spans="1:9" ht="20.25" customHeight="1" hidden="1">
      <c r="A434" s="131">
        <v>2722</v>
      </c>
      <c r="B434" s="64" t="s">
        <v>809</v>
      </c>
      <c r="C434" s="62">
        <v>2</v>
      </c>
      <c r="D434" s="119">
        <v>2</v>
      </c>
      <c r="E434" s="122" t="s">
        <v>238</v>
      </c>
      <c r="F434" s="23" t="s">
        <v>239</v>
      </c>
      <c r="G434" s="147"/>
      <c r="H434" s="143"/>
      <c r="I434" s="133"/>
    </row>
    <row r="435" spans="1:9" ht="36" hidden="1">
      <c r="A435" s="131"/>
      <c r="B435" s="61"/>
      <c r="C435" s="62"/>
      <c r="D435" s="119"/>
      <c r="E435" s="122" t="s">
        <v>739</v>
      </c>
      <c r="F435" s="20"/>
      <c r="G435" s="147"/>
      <c r="H435" s="143"/>
      <c r="I435" s="133"/>
    </row>
    <row r="436" spans="1:9" ht="15" hidden="1">
      <c r="A436" s="131"/>
      <c r="B436" s="61"/>
      <c r="C436" s="62"/>
      <c r="D436" s="119"/>
      <c r="E436" s="122" t="s">
        <v>741</v>
      </c>
      <c r="F436" s="20"/>
      <c r="G436" s="147"/>
      <c r="H436" s="143"/>
      <c r="I436" s="133"/>
    </row>
    <row r="437" spans="1:9" ht="15" hidden="1">
      <c r="A437" s="131"/>
      <c r="B437" s="61"/>
      <c r="C437" s="62"/>
      <c r="D437" s="119"/>
      <c r="E437" s="122" t="s">
        <v>741</v>
      </c>
      <c r="F437" s="20"/>
      <c r="G437" s="147"/>
      <c r="H437" s="143"/>
      <c r="I437" s="133"/>
    </row>
    <row r="438" spans="1:9" ht="15" hidden="1">
      <c r="A438" s="131">
        <v>2723</v>
      </c>
      <c r="B438" s="64" t="s">
        <v>809</v>
      </c>
      <c r="C438" s="62">
        <v>2</v>
      </c>
      <c r="D438" s="119">
        <v>3</v>
      </c>
      <c r="E438" s="122" t="s">
        <v>573</v>
      </c>
      <c r="F438" s="23" t="s">
        <v>240</v>
      </c>
      <c r="G438" s="147"/>
      <c r="H438" s="143"/>
      <c r="I438" s="133"/>
    </row>
    <row r="439" spans="1:9" ht="36" hidden="1">
      <c r="A439" s="131"/>
      <c r="B439" s="61"/>
      <c r="C439" s="62"/>
      <c r="D439" s="119"/>
      <c r="E439" s="122" t="s">
        <v>739</v>
      </c>
      <c r="F439" s="20"/>
      <c r="G439" s="147"/>
      <c r="H439" s="143"/>
      <c r="I439" s="133"/>
    </row>
    <row r="440" spans="1:9" ht="15" hidden="1">
      <c r="A440" s="131"/>
      <c r="B440" s="61"/>
      <c r="C440" s="62"/>
      <c r="D440" s="119"/>
      <c r="E440" s="122" t="s">
        <v>741</v>
      </c>
      <c r="F440" s="20"/>
      <c r="G440" s="147"/>
      <c r="H440" s="143"/>
      <c r="I440" s="133"/>
    </row>
    <row r="441" spans="1:9" ht="15" hidden="1">
      <c r="A441" s="131"/>
      <c r="B441" s="61"/>
      <c r="C441" s="62"/>
      <c r="D441" s="119"/>
      <c r="E441" s="122" t="s">
        <v>741</v>
      </c>
      <c r="F441" s="20"/>
      <c r="G441" s="147"/>
      <c r="H441" s="143"/>
      <c r="I441" s="133"/>
    </row>
    <row r="442" spans="1:9" ht="15" hidden="1">
      <c r="A442" s="131">
        <v>2724</v>
      </c>
      <c r="B442" s="64" t="s">
        <v>809</v>
      </c>
      <c r="C442" s="62">
        <v>2</v>
      </c>
      <c r="D442" s="119">
        <v>4</v>
      </c>
      <c r="E442" s="122" t="s">
        <v>241</v>
      </c>
      <c r="F442" s="23" t="s">
        <v>242</v>
      </c>
      <c r="G442" s="147"/>
      <c r="H442" s="143"/>
      <c r="I442" s="133"/>
    </row>
    <row r="443" spans="1:9" ht="36" hidden="1">
      <c r="A443" s="131"/>
      <c r="B443" s="61"/>
      <c r="C443" s="62"/>
      <c r="D443" s="119"/>
      <c r="E443" s="122" t="s">
        <v>739</v>
      </c>
      <c r="F443" s="20"/>
      <c r="G443" s="147"/>
      <c r="H443" s="143"/>
      <c r="I443" s="133"/>
    </row>
    <row r="444" spans="1:9" ht="15" hidden="1">
      <c r="A444" s="131"/>
      <c r="B444" s="61"/>
      <c r="C444" s="62"/>
      <c r="D444" s="119"/>
      <c r="E444" s="122" t="s">
        <v>741</v>
      </c>
      <c r="F444" s="20"/>
      <c r="G444" s="147"/>
      <c r="H444" s="143"/>
      <c r="I444" s="133"/>
    </row>
    <row r="445" spans="1:9" ht="15" hidden="1">
      <c r="A445" s="131"/>
      <c r="B445" s="61"/>
      <c r="C445" s="62"/>
      <c r="D445" s="119"/>
      <c r="E445" s="122" t="s">
        <v>741</v>
      </c>
      <c r="F445" s="20"/>
      <c r="G445" s="147"/>
      <c r="H445" s="143"/>
      <c r="I445" s="133"/>
    </row>
    <row r="446" spans="1:9" ht="15" hidden="1">
      <c r="A446" s="131">
        <v>2730</v>
      </c>
      <c r="B446" s="63" t="s">
        <v>809</v>
      </c>
      <c r="C446" s="60">
        <v>3</v>
      </c>
      <c r="D446" s="118">
        <v>0</v>
      </c>
      <c r="E446" s="123" t="s">
        <v>243</v>
      </c>
      <c r="F446" s="18" t="s">
        <v>246</v>
      </c>
      <c r="G446" s="147"/>
      <c r="H446" s="143"/>
      <c r="I446" s="133"/>
    </row>
    <row r="447" spans="1:9" s="19" customFormat="1" ht="10.5" customHeight="1" hidden="1">
      <c r="A447" s="131"/>
      <c r="B447" s="58"/>
      <c r="C447" s="60"/>
      <c r="D447" s="118"/>
      <c r="E447" s="122" t="s">
        <v>642</v>
      </c>
      <c r="F447" s="18"/>
      <c r="G447" s="146"/>
      <c r="H447" s="142"/>
      <c r="I447" s="132"/>
    </row>
    <row r="448" spans="1:9" ht="15" customHeight="1" hidden="1">
      <c r="A448" s="131">
        <v>2731</v>
      </c>
      <c r="B448" s="64" t="s">
        <v>809</v>
      </c>
      <c r="C448" s="62">
        <v>3</v>
      </c>
      <c r="D448" s="119">
        <v>1</v>
      </c>
      <c r="E448" s="122" t="s">
        <v>247</v>
      </c>
      <c r="F448" s="20" t="s">
        <v>248</v>
      </c>
      <c r="G448" s="147"/>
      <c r="H448" s="143"/>
      <c r="I448" s="133"/>
    </row>
    <row r="449" spans="1:9" ht="36" hidden="1">
      <c r="A449" s="131"/>
      <c r="B449" s="61"/>
      <c r="C449" s="62"/>
      <c r="D449" s="119"/>
      <c r="E449" s="122" t="s">
        <v>739</v>
      </c>
      <c r="F449" s="20"/>
      <c r="G449" s="147"/>
      <c r="H449" s="143"/>
      <c r="I449" s="133"/>
    </row>
    <row r="450" spans="1:9" ht="15" hidden="1">
      <c r="A450" s="131"/>
      <c r="B450" s="61"/>
      <c r="C450" s="62"/>
      <c r="D450" s="119"/>
      <c r="E450" s="122" t="s">
        <v>741</v>
      </c>
      <c r="F450" s="20"/>
      <c r="G450" s="147"/>
      <c r="H450" s="143"/>
      <c r="I450" s="133"/>
    </row>
    <row r="451" spans="1:9" ht="15" hidden="1">
      <c r="A451" s="131"/>
      <c r="B451" s="61"/>
      <c r="C451" s="62"/>
      <c r="D451" s="119"/>
      <c r="E451" s="122" t="s">
        <v>741</v>
      </c>
      <c r="F451" s="20"/>
      <c r="G451" s="147"/>
      <c r="H451" s="143"/>
      <c r="I451" s="133"/>
    </row>
    <row r="452" spans="1:9" ht="18" customHeight="1" hidden="1">
      <c r="A452" s="131">
        <v>2732</v>
      </c>
      <c r="B452" s="64" t="s">
        <v>809</v>
      </c>
      <c r="C452" s="62">
        <v>3</v>
      </c>
      <c r="D452" s="119">
        <v>2</v>
      </c>
      <c r="E452" s="122" t="s">
        <v>249</v>
      </c>
      <c r="F452" s="20" t="s">
        <v>250</v>
      </c>
      <c r="G452" s="147"/>
      <c r="H452" s="143"/>
      <c r="I452" s="133"/>
    </row>
    <row r="453" spans="1:9" ht="36" hidden="1">
      <c r="A453" s="131"/>
      <c r="B453" s="61"/>
      <c r="C453" s="62"/>
      <c r="D453" s="119"/>
      <c r="E453" s="122" t="s">
        <v>739</v>
      </c>
      <c r="F453" s="20"/>
      <c r="G453" s="147"/>
      <c r="H453" s="143"/>
      <c r="I453" s="133"/>
    </row>
    <row r="454" spans="1:9" ht="15" hidden="1">
      <c r="A454" s="131"/>
      <c r="B454" s="61"/>
      <c r="C454" s="62"/>
      <c r="D454" s="119"/>
      <c r="E454" s="122" t="s">
        <v>741</v>
      </c>
      <c r="F454" s="20"/>
      <c r="G454" s="147"/>
      <c r="H454" s="143"/>
      <c r="I454" s="133"/>
    </row>
    <row r="455" spans="1:9" ht="15" hidden="1">
      <c r="A455" s="131"/>
      <c r="B455" s="61"/>
      <c r="C455" s="62"/>
      <c r="D455" s="119"/>
      <c r="E455" s="122" t="s">
        <v>741</v>
      </c>
      <c r="F455" s="20"/>
      <c r="G455" s="147"/>
      <c r="H455" s="143"/>
      <c r="I455" s="133"/>
    </row>
    <row r="456" spans="1:9" ht="16.5" customHeight="1" hidden="1">
      <c r="A456" s="131">
        <v>2733</v>
      </c>
      <c r="B456" s="64" t="s">
        <v>809</v>
      </c>
      <c r="C456" s="62">
        <v>3</v>
      </c>
      <c r="D456" s="119">
        <v>3</v>
      </c>
      <c r="E456" s="122" t="s">
        <v>251</v>
      </c>
      <c r="F456" s="20" t="s">
        <v>252</v>
      </c>
      <c r="G456" s="147"/>
      <c r="H456" s="143"/>
      <c r="I456" s="133"/>
    </row>
    <row r="457" spans="1:9" ht="36" hidden="1">
      <c r="A457" s="131"/>
      <c r="B457" s="61"/>
      <c r="C457" s="62"/>
      <c r="D457" s="119"/>
      <c r="E457" s="122" t="s">
        <v>739</v>
      </c>
      <c r="F457" s="20"/>
      <c r="G457" s="147"/>
      <c r="H457" s="143"/>
      <c r="I457" s="133"/>
    </row>
    <row r="458" spans="1:9" ht="15" hidden="1">
      <c r="A458" s="131"/>
      <c r="B458" s="61"/>
      <c r="C458" s="62"/>
      <c r="D458" s="119"/>
      <c r="E458" s="122" t="s">
        <v>741</v>
      </c>
      <c r="F458" s="20"/>
      <c r="G458" s="147"/>
      <c r="H458" s="143"/>
      <c r="I458" s="133"/>
    </row>
    <row r="459" spans="1:9" ht="15" hidden="1">
      <c r="A459" s="131"/>
      <c r="B459" s="61"/>
      <c r="C459" s="62"/>
      <c r="D459" s="119"/>
      <c r="E459" s="122" t="s">
        <v>741</v>
      </c>
      <c r="F459" s="20"/>
      <c r="G459" s="147"/>
      <c r="H459" s="143"/>
      <c r="I459" s="133"/>
    </row>
    <row r="460" spans="1:9" ht="24" hidden="1">
      <c r="A460" s="131">
        <v>2734</v>
      </c>
      <c r="B460" s="64" t="s">
        <v>809</v>
      </c>
      <c r="C460" s="62">
        <v>3</v>
      </c>
      <c r="D460" s="119">
        <v>4</v>
      </c>
      <c r="E460" s="122" t="s">
        <v>253</v>
      </c>
      <c r="F460" s="20" t="s">
        <v>254</v>
      </c>
      <c r="G460" s="147"/>
      <c r="H460" s="143"/>
      <c r="I460" s="133"/>
    </row>
    <row r="461" spans="1:9" ht="36" hidden="1">
      <c r="A461" s="131"/>
      <c r="B461" s="61"/>
      <c r="C461" s="62"/>
      <c r="D461" s="119"/>
      <c r="E461" s="122" t="s">
        <v>739</v>
      </c>
      <c r="F461" s="20"/>
      <c r="G461" s="147"/>
      <c r="H461" s="143"/>
      <c r="I461" s="133"/>
    </row>
    <row r="462" spans="1:9" ht="15" hidden="1">
      <c r="A462" s="131"/>
      <c r="B462" s="61"/>
      <c r="C462" s="62"/>
      <c r="D462" s="119"/>
      <c r="E462" s="122" t="s">
        <v>741</v>
      </c>
      <c r="F462" s="20"/>
      <c r="G462" s="147"/>
      <c r="H462" s="143"/>
      <c r="I462" s="133"/>
    </row>
    <row r="463" spans="1:9" ht="15" hidden="1">
      <c r="A463" s="131"/>
      <c r="B463" s="61"/>
      <c r="C463" s="62"/>
      <c r="D463" s="119"/>
      <c r="E463" s="122" t="s">
        <v>741</v>
      </c>
      <c r="F463" s="20"/>
      <c r="G463" s="147"/>
      <c r="H463" s="143"/>
      <c r="I463" s="133"/>
    </row>
    <row r="464" spans="1:9" ht="24" hidden="1">
      <c r="A464" s="131">
        <v>2740</v>
      </c>
      <c r="B464" s="63" t="s">
        <v>809</v>
      </c>
      <c r="C464" s="60">
        <v>4</v>
      </c>
      <c r="D464" s="118">
        <v>0</v>
      </c>
      <c r="E464" s="123" t="s">
        <v>255</v>
      </c>
      <c r="F464" s="18" t="s">
        <v>256</v>
      </c>
      <c r="G464" s="147"/>
      <c r="H464" s="143"/>
      <c r="I464" s="133"/>
    </row>
    <row r="465" spans="1:9" s="19" customFormat="1" ht="10.5" customHeight="1" hidden="1">
      <c r="A465" s="131"/>
      <c r="B465" s="58"/>
      <c r="C465" s="60"/>
      <c r="D465" s="118"/>
      <c r="E465" s="122" t="s">
        <v>642</v>
      </c>
      <c r="F465" s="18"/>
      <c r="G465" s="146"/>
      <c r="H465" s="142"/>
      <c r="I465" s="132"/>
    </row>
    <row r="466" spans="1:9" ht="24" hidden="1">
      <c r="A466" s="131">
        <v>2741</v>
      </c>
      <c r="B466" s="64" t="s">
        <v>809</v>
      </c>
      <c r="C466" s="62">
        <v>4</v>
      </c>
      <c r="D466" s="119">
        <v>1</v>
      </c>
      <c r="E466" s="122" t="s">
        <v>255</v>
      </c>
      <c r="F466" s="23" t="s">
        <v>257</v>
      </c>
      <c r="G466" s="147"/>
      <c r="H466" s="143"/>
      <c r="I466" s="133"/>
    </row>
    <row r="467" spans="1:9" ht="36" hidden="1">
      <c r="A467" s="131"/>
      <c r="B467" s="61"/>
      <c r="C467" s="62"/>
      <c r="D467" s="119"/>
      <c r="E467" s="122" t="s">
        <v>739</v>
      </c>
      <c r="F467" s="20"/>
      <c r="G467" s="147"/>
      <c r="H467" s="143"/>
      <c r="I467" s="133"/>
    </row>
    <row r="468" spans="1:9" ht="15" hidden="1">
      <c r="A468" s="131"/>
      <c r="B468" s="61"/>
      <c r="C468" s="62"/>
      <c r="D468" s="119"/>
      <c r="E468" s="122" t="s">
        <v>741</v>
      </c>
      <c r="F468" s="20"/>
      <c r="G468" s="147"/>
      <c r="H468" s="143"/>
      <c r="I468" s="133"/>
    </row>
    <row r="469" spans="1:9" ht="15" hidden="1">
      <c r="A469" s="131"/>
      <c r="B469" s="61"/>
      <c r="C469" s="62"/>
      <c r="D469" s="119"/>
      <c r="E469" s="122" t="s">
        <v>741</v>
      </c>
      <c r="F469" s="20"/>
      <c r="G469" s="147"/>
      <c r="H469" s="143"/>
      <c r="I469" s="133"/>
    </row>
    <row r="470" spans="1:9" ht="36" hidden="1">
      <c r="A470" s="131">
        <v>2750</v>
      </c>
      <c r="B470" s="63" t="s">
        <v>809</v>
      </c>
      <c r="C470" s="60">
        <v>5</v>
      </c>
      <c r="D470" s="118">
        <v>0</v>
      </c>
      <c r="E470" s="123" t="s">
        <v>258</v>
      </c>
      <c r="F470" s="18" t="s">
        <v>259</v>
      </c>
      <c r="G470" s="147"/>
      <c r="H470" s="143"/>
      <c r="I470" s="133"/>
    </row>
    <row r="471" spans="1:9" s="19" customFormat="1" ht="10.5" customHeight="1" hidden="1">
      <c r="A471" s="131"/>
      <c r="B471" s="58"/>
      <c r="C471" s="60"/>
      <c r="D471" s="118"/>
      <c r="E471" s="122" t="s">
        <v>642</v>
      </c>
      <c r="F471" s="18"/>
      <c r="G471" s="146"/>
      <c r="H471" s="142"/>
      <c r="I471" s="132"/>
    </row>
    <row r="472" spans="1:9" ht="24" hidden="1">
      <c r="A472" s="131">
        <v>2751</v>
      </c>
      <c r="B472" s="64" t="s">
        <v>809</v>
      </c>
      <c r="C472" s="62">
        <v>5</v>
      </c>
      <c r="D472" s="119">
        <v>1</v>
      </c>
      <c r="E472" s="122" t="s">
        <v>258</v>
      </c>
      <c r="F472" s="23" t="s">
        <v>259</v>
      </c>
      <c r="G472" s="147"/>
      <c r="H472" s="143"/>
      <c r="I472" s="133"/>
    </row>
    <row r="473" spans="1:9" ht="36" hidden="1">
      <c r="A473" s="131"/>
      <c r="B473" s="61"/>
      <c r="C473" s="62"/>
      <c r="D473" s="119"/>
      <c r="E473" s="122" t="s">
        <v>739</v>
      </c>
      <c r="F473" s="20"/>
      <c r="G473" s="147"/>
      <c r="H473" s="143"/>
      <c r="I473" s="133"/>
    </row>
    <row r="474" spans="1:9" ht="15" hidden="1">
      <c r="A474" s="131"/>
      <c r="B474" s="61"/>
      <c r="C474" s="62"/>
      <c r="D474" s="119"/>
      <c r="E474" s="122" t="s">
        <v>741</v>
      </c>
      <c r="F474" s="20"/>
      <c r="G474" s="147"/>
      <c r="H474" s="143"/>
      <c r="I474" s="133"/>
    </row>
    <row r="475" spans="1:9" ht="15" hidden="1">
      <c r="A475" s="131"/>
      <c r="B475" s="61"/>
      <c r="C475" s="62"/>
      <c r="D475" s="119"/>
      <c r="E475" s="122" t="s">
        <v>741</v>
      </c>
      <c r="F475" s="20"/>
      <c r="G475" s="147"/>
      <c r="H475" s="143"/>
      <c r="I475" s="133"/>
    </row>
    <row r="476" spans="1:9" ht="24" hidden="1">
      <c r="A476" s="131">
        <v>2760</v>
      </c>
      <c r="B476" s="63" t="s">
        <v>809</v>
      </c>
      <c r="C476" s="60">
        <v>6</v>
      </c>
      <c r="D476" s="118">
        <v>0</v>
      </c>
      <c r="E476" s="123" t="s">
        <v>260</v>
      </c>
      <c r="F476" s="18" t="s">
        <v>261</v>
      </c>
      <c r="G476" s="147"/>
      <c r="H476" s="143"/>
      <c r="I476" s="133"/>
    </row>
    <row r="477" spans="1:9" s="19" customFormat="1" ht="10.5" customHeight="1" hidden="1">
      <c r="A477" s="131"/>
      <c r="B477" s="58"/>
      <c r="C477" s="60"/>
      <c r="D477" s="118"/>
      <c r="E477" s="122" t="s">
        <v>642</v>
      </c>
      <c r="F477" s="18"/>
      <c r="G477" s="146"/>
      <c r="H477" s="142"/>
      <c r="I477" s="132"/>
    </row>
    <row r="478" spans="1:9" ht="24" hidden="1">
      <c r="A478" s="131">
        <v>2761</v>
      </c>
      <c r="B478" s="64" t="s">
        <v>809</v>
      </c>
      <c r="C478" s="62">
        <v>6</v>
      </c>
      <c r="D478" s="119">
        <v>1</v>
      </c>
      <c r="E478" s="122" t="s">
        <v>811</v>
      </c>
      <c r="F478" s="18"/>
      <c r="G478" s="147"/>
      <c r="H478" s="143"/>
      <c r="I478" s="133"/>
    </row>
    <row r="479" spans="1:9" ht="36" hidden="1">
      <c r="A479" s="131"/>
      <c r="B479" s="61"/>
      <c r="C479" s="62"/>
      <c r="D479" s="119"/>
      <c r="E479" s="122" t="s">
        <v>739</v>
      </c>
      <c r="F479" s="20"/>
      <c r="G479" s="147"/>
      <c r="H479" s="143"/>
      <c r="I479" s="133"/>
    </row>
    <row r="480" spans="1:9" ht="15" hidden="1">
      <c r="A480" s="131"/>
      <c r="B480" s="61"/>
      <c r="C480" s="62"/>
      <c r="D480" s="119"/>
      <c r="E480" s="122" t="s">
        <v>741</v>
      </c>
      <c r="F480" s="20"/>
      <c r="G480" s="147"/>
      <c r="H480" s="143"/>
      <c r="I480" s="133"/>
    </row>
    <row r="481" spans="1:9" ht="15" hidden="1">
      <c r="A481" s="131"/>
      <c r="B481" s="61"/>
      <c r="C481" s="62"/>
      <c r="D481" s="119"/>
      <c r="E481" s="122" t="s">
        <v>741</v>
      </c>
      <c r="F481" s="20"/>
      <c r="G481" s="147"/>
      <c r="H481" s="143"/>
      <c r="I481" s="133"/>
    </row>
    <row r="482" spans="1:9" ht="24" hidden="1">
      <c r="A482" s="131">
        <v>2762</v>
      </c>
      <c r="B482" s="64" t="s">
        <v>809</v>
      </c>
      <c r="C482" s="62">
        <v>6</v>
      </c>
      <c r="D482" s="119">
        <v>2</v>
      </c>
      <c r="E482" s="122" t="s">
        <v>260</v>
      </c>
      <c r="F482" s="23" t="s">
        <v>262</v>
      </c>
      <c r="G482" s="147"/>
      <c r="H482" s="143"/>
      <c r="I482" s="133"/>
    </row>
    <row r="483" spans="1:9" ht="36" hidden="1">
      <c r="A483" s="131"/>
      <c r="B483" s="61"/>
      <c r="C483" s="62"/>
      <c r="D483" s="119"/>
      <c r="E483" s="122" t="s">
        <v>739</v>
      </c>
      <c r="F483" s="20"/>
      <c r="G483" s="147"/>
      <c r="H483" s="143"/>
      <c r="I483" s="133"/>
    </row>
    <row r="484" spans="1:9" ht="15" hidden="1">
      <c r="A484" s="131"/>
      <c r="B484" s="61"/>
      <c r="C484" s="62"/>
      <c r="D484" s="119"/>
      <c r="E484" s="122" t="s">
        <v>741</v>
      </c>
      <c r="F484" s="20"/>
      <c r="G484" s="147"/>
      <c r="H484" s="143"/>
      <c r="I484" s="133"/>
    </row>
    <row r="485" spans="1:9" ht="15" hidden="1">
      <c r="A485" s="131"/>
      <c r="B485" s="61"/>
      <c r="C485" s="62"/>
      <c r="D485" s="119"/>
      <c r="E485" s="122" t="s">
        <v>741</v>
      </c>
      <c r="F485" s="20"/>
      <c r="G485" s="147"/>
      <c r="H485" s="143"/>
      <c r="I485" s="133"/>
    </row>
    <row r="486" spans="1:9" s="162" customFormat="1" ht="33.75" customHeight="1">
      <c r="A486" s="157">
        <v>2800</v>
      </c>
      <c r="B486" s="63" t="s">
        <v>812</v>
      </c>
      <c r="C486" s="60">
        <v>0</v>
      </c>
      <c r="D486" s="118">
        <v>0</v>
      </c>
      <c r="E486" s="166" t="s">
        <v>479</v>
      </c>
      <c r="F486" s="158" t="s">
        <v>263</v>
      </c>
      <c r="G486" s="159">
        <f>H486+I486</f>
        <v>55348.899999999994</v>
      </c>
      <c r="H486" s="160">
        <f>H488+H494</f>
        <v>55348.899999999994</v>
      </c>
      <c r="I486" s="161"/>
    </row>
    <row r="487" spans="1:9" ht="11.25" customHeight="1">
      <c r="A487" s="129"/>
      <c r="B487" s="58"/>
      <c r="C487" s="59"/>
      <c r="D487" s="117"/>
      <c r="E487" s="122" t="s">
        <v>641</v>
      </c>
      <c r="F487" s="17"/>
      <c r="G487" s="145"/>
      <c r="H487" s="141"/>
      <c r="I487" s="130"/>
    </row>
    <row r="488" spans="1:9" ht="24">
      <c r="A488" s="131">
        <v>2810</v>
      </c>
      <c r="B488" s="64" t="s">
        <v>812</v>
      </c>
      <c r="C488" s="62">
        <v>1</v>
      </c>
      <c r="D488" s="119">
        <v>0</v>
      </c>
      <c r="E488" s="123" t="s">
        <v>264</v>
      </c>
      <c r="F488" s="18" t="s">
        <v>265</v>
      </c>
      <c r="G488" s="512">
        <f>H488+I488</f>
        <v>3000</v>
      </c>
      <c r="H488" s="507">
        <f>H490</f>
        <v>3000</v>
      </c>
      <c r="I488" s="143">
        <f>I490</f>
        <v>0</v>
      </c>
    </row>
    <row r="489" spans="1:9" s="19" customFormat="1" ht="10.5" customHeight="1">
      <c r="A489" s="131"/>
      <c r="B489" s="58"/>
      <c r="C489" s="60"/>
      <c r="D489" s="118"/>
      <c r="E489" s="122" t="s">
        <v>642</v>
      </c>
      <c r="F489" s="18"/>
      <c r="G489" s="518"/>
      <c r="H489" s="503"/>
      <c r="I489" s="132"/>
    </row>
    <row r="490" spans="1:9" ht="15">
      <c r="A490" s="131">
        <v>2811</v>
      </c>
      <c r="B490" s="64" t="s">
        <v>812</v>
      </c>
      <c r="C490" s="62">
        <v>1</v>
      </c>
      <c r="D490" s="119">
        <v>1</v>
      </c>
      <c r="E490" s="122" t="s">
        <v>264</v>
      </c>
      <c r="F490" s="23" t="s">
        <v>266</v>
      </c>
      <c r="G490" s="512">
        <f>H490+I490</f>
        <v>3000</v>
      </c>
      <c r="H490" s="507">
        <f>H492+H493</f>
        <v>3000</v>
      </c>
      <c r="I490" s="133"/>
    </row>
    <row r="491" spans="1:9" ht="36">
      <c r="A491" s="131"/>
      <c r="B491" s="61"/>
      <c r="C491" s="62"/>
      <c r="D491" s="119"/>
      <c r="E491" s="122" t="s">
        <v>739</v>
      </c>
      <c r="F491" s="20"/>
      <c r="G491" s="147"/>
      <c r="H491" s="143"/>
      <c r="I491" s="133"/>
    </row>
    <row r="492" spans="1:9" ht="15">
      <c r="A492" s="131"/>
      <c r="B492" s="61"/>
      <c r="C492" s="62"/>
      <c r="D492" s="119"/>
      <c r="E492" s="122" t="s">
        <v>11</v>
      </c>
      <c r="F492" s="20"/>
      <c r="G492" s="512">
        <f>H492+I492</f>
        <v>3000</v>
      </c>
      <c r="H492" s="507">
        <v>3000</v>
      </c>
      <c r="I492" s="133"/>
    </row>
    <row r="493" spans="1:9" ht="15">
      <c r="A493" s="131"/>
      <c r="B493" s="61"/>
      <c r="C493" s="62"/>
      <c r="D493" s="119"/>
      <c r="E493" s="122" t="s">
        <v>741</v>
      </c>
      <c r="F493" s="20"/>
      <c r="G493" s="147"/>
      <c r="H493" s="143"/>
      <c r="I493" s="133"/>
    </row>
    <row r="494" spans="1:9" ht="15">
      <c r="A494" s="131">
        <v>2820</v>
      </c>
      <c r="B494" s="63" t="s">
        <v>812</v>
      </c>
      <c r="C494" s="60">
        <v>2</v>
      </c>
      <c r="D494" s="118">
        <v>0</v>
      </c>
      <c r="E494" s="123" t="s">
        <v>267</v>
      </c>
      <c r="F494" s="18" t="s">
        <v>268</v>
      </c>
      <c r="G494" s="147">
        <f>H494+I494</f>
        <v>52348.899999999994</v>
      </c>
      <c r="H494" s="143">
        <f>H496+H504+H508+H516+H520+H524</f>
        <v>52348.899999999994</v>
      </c>
      <c r="I494" s="133"/>
    </row>
    <row r="495" spans="1:9" s="19" customFormat="1" ht="10.5" customHeight="1">
      <c r="A495" s="131"/>
      <c r="B495" s="58"/>
      <c r="C495" s="60"/>
      <c r="D495" s="118"/>
      <c r="E495" s="122" t="s">
        <v>642</v>
      </c>
      <c r="F495" s="18"/>
      <c r="G495" s="147">
        <f aca="true" t="shared" si="4" ref="G495:G510">H495+I495</f>
        <v>0</v>
      </c>
      <c r="H495" s="142"/>
      <c r="I495" s="132"/>
    </row>
    <row r="496" spans="1:9" ht="15">
      <c r="A496" s="131">
        <v>2821</v>
      </c>
      <c r="B496" s="64" t="s">
        <v>812</v>
      </c>
      <c r="C496" s="62">
        <v>2</v>
      </c>
      <c r="D496" s="119">
        <v>1</v>
      </c>
      <c r="E496" s="122" t="s">
        <v>813</v>
      </c>
      <c r="F496" s="18"/>
      <c r="G496" s="147">
        <f t="shared" si="4"/>
        <v>21271.1</v>
      </c>
      <c r="H496" s="143">
        <f>H498+H499+H500+H501+H502</f>
        <v>21271.1</v>
      </c>
      <c r="I496" s="133"/>
    </row>
    <row r="497" spans="1:9" ht="36">
      <c r="A497" s="131"/>
      <c r="B497" s="61"/>
      <c r="C497" s="62"/>
      <c r="D497" s="119"/>
      <c r="E497" s="122" t="s">
        <v>739</v>
      </c>
      <c r="F497" s="20"/>
      <c r="G497" s="147"/>
      <c r="H497" s="143"/>
      <c r="I497" s="133"/>
    </row>
    <row r="498" spans="1:9" ht="15">
      <c r="A498" s="131"/>
      <c r="B498" s="61"/>
      <c r="C498" s="62"/>
      <c r="D498" s="119"/>
      <c r="E498" s="122" t="s">
        <v>133</v>
      </c>
      <c r="F498" s="20"/>
      <c r="G498" s="147">
        <f t="shared" si="4"/>
        <v>21021.1</v>
      </c>
      <c r="H498" s="143">
        <v>21021.1</v>
      </c>
      <c r="I498" s="133"/>
    </row>
    <row r="499" spans="1:9" ht="15">
      <c r="A499" s="131"/>
      <c r="B499" s="61"/>
      <c r="C499" s="62"/>
      <c r="D499" s="119"/>
      <c r="E499" s="122" t="s">
        <v>23</v>
      </c>
      <c r="F499" s="20"/>
      <c r="G499" s="512">
        <f t="shared" si="4"/>
        <v>60</v>
      </c>
      <c r="H499" s="507">
        <v>60</v>
      </c>
      <c r="I499" s="133"/>
    </row>
    <row r="500" spans="1:9" ht="15">
      <c r="A500" s="131"/>
      <c r="B500" s="61"/>
      <c r="C500" s="62"/>
      <c r="D500" s="119"/>
      <c r="E500" s="122" t="s">
        <v>24</v>
      </c>
      <c r="F500" s="20"/>
      <c r="G500" s="512">
        <f t="shared" si="4"/>
        <v>70</v>
      </c>
      <c r="H500" s="507">
        <v>70</v>
      </c>
      <c r="I500" s="133"/>
    </row>
    <row r="501" spans="1:9" ht="24">
      <c r="A501" s="131"/>
      <c r="B501" s="61"/>
      <c r="C501" s="62"/>
      <c r="D501" s="119"/>
      <c r="E501" s="122" t="s">
        <v>25</v>
      </c>
      <c r="F501" s="20"/>
      <c r="G501" s="512">
        <f t="shared" si="4"/>
        <v>20</v>
      </c>
      <c r="H501" s="507">
        <v>20</v>
      </c>
      <c r="I501" s="133"/>
    </row>
    <row r="502" spans="1:9" ht="15">
      <c r="A502" s="131"/>
      <c r="B502" s="61"/>
      <c r="C502" s="62"/>
      <c r="D502" s="119"/>
      <c r="E502" s="122" t="s">
        <v>26</v>
      </c>
      <c r="F502" s="20"/>
      <c r="G502" s="512">
        <f t="shared" si="4"/>
        <v>100</v>
      </c>
      <c r="H502" s="507">
        <v>100</v>
      </c>
      <c r="I502" s="133"/>
    </row>
    <row r="503" spans="1:9" ht="15">
      <c r="A503" s="131"/>
      <c r="B503" s="61"/>
      <c r="C503" s="62"/>
      <c r="D503" s="119"/>
      <c r="E503" s="122"/>
      <c r="F503" s="20"/>
      <c r="G503" s="147"/>
      <c r="H503" s="143"/>
      <c r="I503" s="133"/>
    </row>
    <row r="504" spans="1:9" ht="15">
      <c r="A504" s="131">
        <v>2822</v>
      </c>
      <c r="B504" s="64" t="s">
        <v>812</v>
      </c>
      <c r="C504" s="62">
        <v>2</v>
      </c>
      <c r="D504" s="119">
        <v>2</v>
      </c>
      <c r="E504" s="122" t="s">
        <v>814</v>
      </c>
      <c r="F504" s="18"/>
      <c r="G504" s="147">
        <f t="shared" si="4"/>
        <v>0</v>
      </c>
      <c r="H504" s="143"/>
      <c r="I504" s="133"/>
    </row>
    <row r="505" spans="1:9" ht="36">
      <c r="A505" s="131"/>
      <c r="B505" s="61"/>
      <c r="C505" s="62"/>
      <c r="D505" s="119"/>
      <c r="E505" s="122" t="s">
        <v>739</v>
      </c>
      <c r="F505" s="20"/>
      <c r="G505" s="147">
        <f t="shared" si="4"/>
        <v>0</v>
      </c>
      <c r="H505" s="143"/>
      <c r="I505" s="133"/>
    </row>
    <row r="506" spans="1:9" ht="15">
      <c r="A506" s="131"/>
      <c r="B506" s="61"/>
      <c r="C506" s="62"/>
      <c r="D506" s="119"/>
      <c r="E506" s="122" t="s">
        <v>741</v>
      </c>
      <c r="F506" s="20"/>
      <c r="G506" s="147">
        <f t="shared" si="4"/>
        <v>0</v>
      </c>
      <c r="H506" s="143"/>
      <c r="I506" s="133"/>
    </row>
    <row r="507" spans="1:9" ht="15">
      <c r="A507" s="131"/>
      <c r="B507" s="61"/>
      <c r="C507" s="62"/>
      <c r="D507" s="119"/>
      <c r="E507" s="122" t="s">
        <v>741</v>
      </c>
      <c r="F507" s="20"/>
      <c r="G507" s="147">
        <f t="shared" si="4"/>
        <v>0</v>
      </c>
      <c r="H507" s="143"/>
      <c r="I507" s="133"/>
    </row>
    <row r="508" spans="1:9" ht="15">
      <c r="A508" s="131">
        <v>2823</v>
      </c>
      <c r="B508" s="64" t="s">
        <v>812</v>
      </c>
      <c r="C508" s="62">
        <v>2</v>
      </c>
      <c r="D508" s="119">
        <v>3</v>
      </c>
      <c r="E508" s="122" t="s">
        <v>852</v>
      </c>
      <c r="F508" s="23" t="s">
        <v>269</v>
      </c>
      <c r="G508" s="147">
        <f t="shared" si="4"/>
        <v>31077.8</v>
      </c>
      <c r="H508" s="143">
        <f>H510+H511</f>
        <v>31077.8</v>
      </c>
      <c r="I508" s="133"/>
    </row>
    <row r="509" spans="1:9" ht="37.5" customHeight="1">
      <c r="A509" s="131"/>
      <c r="B509" s="61"/>
      <c r="C509" s="62"/>
      <c r="D509" s="119"/>
      <c r="E509" s="122" t="s">
        <v>739</v>
      </c>
      <c r="F509" s="20"/>
      <c r="G509" s="147"/>
      <c r="H509" s="143"/>
      <c r="I509" s="133"/>
    </row>
    <row r="510" spans="1:9" ht="24">
      <c r="A510" s="131"/>
      <c r="B510" s="61"/>
      <c r="C510" s="62"/>
      <c r="D510" s="119"/>
      <c r="E510" s="122" t="s">
        <v>564</v>
      </c>
      <c r="F510" s="20"/>
      <c r="G510" s="147">
        <f t="shared" si="4"/>
        <v>31077.8</v>
      </c>
      <c r="H510" s="143">
        <v>31077.8</v>
      </c>
      <c r="I510" s="133"/>
    </row>
    <row r="511" spans="1:9" ht="15" hidden="1">
      <c r="A511" s="131"/>
      <c r="B511" s="61"/>
      <c r="C511" s="62"/>
      <c r="D511" s="119"/>
      <c r="E511" s="122" t="s">
        <v>741</v>
      </c>
      <c r="F511" s="20"/>
      <c r="G511" s="147"/>
      <c r="H511" s="143"/>
      <c r="I511" s="133"/>
    </row>
    <row r="512" spans="1:9" ht="15" hidden="1">
      <c r="A512" s="131">
        <v>2824</v>
      </c>
      <c r="B512" s="64" t="s">
        <v>812</v>
      </c>
      <c r="C512" s="62">
        <v>2</v>
      </c>
      <c r="D512" s="119">
        <v>4</v>
      </c>
      <c r="E512" s="122" t="s">
        <v>815</v>
      </c>
      <c r="F512" s="23"/>
      <c r="G512" s="147"/>
      <c r="H512" s="143"/>
      <c r="I512" s="133"/>
    </row>
    <row r="513" spans="1:9" ht="36" hidden="1">
      <c r="A513" s="131"/>
      <c r="B513" s="61"/>
      <c r="C513" s="62"/>
      <c r="D513" s="119"/>
      <c r="E513" s="122" t="s">
        <v>739</v>
      </c>
      <c r="F513" s="20"/>
      <c r="G513" s="147"/>
      <c r="H513" s="143"/>
      <c r="I513" s="133"/>
    </row>
    <row r="514" spans="1:9" ht="15" hidden="1">
      <c r="A514" s="131"/>
      <c r="B514" s="61"/>
      <c r="C514" s="62"/>
      <c r="D514" s="119"/>
      <c r="E514" s="122" t="s">
        <v>741</v>
      </c>
      <c r="F514" s="20"/>
      <c r="G514" s="147"/>
      <c r="H514" s="143"/>
      <c r="I514" s="133"/>
    </row>
    <row r="515" spans="1:9" ht="15" hidden="1">
      <c r="A515" s="131"/>
      <c r="B515" s="61"/>
      <c r="C515" s="62"/>
      <c r="D515" s="119"/>
      <c r="E515" s="122" t="s">
        <v>741</v>
      </c>
      <c r="F515" s="20"/>
      <c r="G515" s="147"/>
      <c r="H515" s="143"/>
      <c r="I515" s="133"/>
    </row>
    <row r="516" spans="1:9" ht="15" hidden="1">
      <c r="A516" s="131">
        <v>2825</v>
      </c>
      <c r="B516" s="64" t="s">
        <v>812</v>
      </c>
      <c r="C516" s="62">
        <v>2</v>
      </c>
      <c r="D516" s="119">
        <v>5</v>
      </c>
      <c r="E516" s="122" t="s">
        <v>816</v>
      </c>
      <c r="F516" s="23"/>
      <c r="G516" s="147"/>
      <c r="H516" s="143"/>
      <c r="I516" s="133"/>
    </row>
    <row r="517" spans="1:9" ht="36" hidden="1">
      <c r="A517" s="131"/>
      <c r="B517" s="61"/>
      <c r="C517" s="62"/>
      <c r="D517" s="119"/>
      <c r="E517" s="122" t="s">
        <v>739</v>
      </c>
      <c r="F517" s="20"/>
      <c r="G517" s="147"/>
      <c r="H517" s="143"/>
      <c r="I517" s="133"/>
    </row>
    <row r="518" spans="1:9" ht="15" hidden="1">
      <c r="A518" s="131"/>
      <c r="B518" s="61"/>
      <c r="C518" s="62"/>
      <c r="D518" s="119"/>
      <c r="E518" s="122" t="s">
        <v>741</v>
      </c>
      <c r="F518" s="20"/>
      <c r="G518" s="147"/>
      <c r="H518" s="143"/>
      <c r="I518" s="133"/>
    </row>
    <row r="519" spans="1:9" ht="15" hidden="1">
      <c r="A519" s="131"/>
      <c r="B519" s="61"/>
      <c r="C519" s="62"/>
      <c r="D519" s="119"/>
      <c r="E519" s="122" t="s">
        <v>741</v>
      </c>
      <c r="F519" s="20"/>
      <c r="G519" s="147"/>
      <c r="H519" s="143"/>
      <c r="I519" s="133"/>
    </row>
    <row r="520" spans="1:9" ht="15" hidden="1">
      <c r="A520" s="131">
        <v>2826</v>
      </c>
      <c r="B520" s="64" t="s">
        <v>812</v>
      </c>
      <c r="C520" s="62">
        <v>2</v>
      </c>
      <c r="D520" s="119">
        <v>6</v>
      </c>
      <c r="E520" s="122" t="s">
        <v>817</v>
      </c>
      <c r="F520" s="23"/>
      <c r="G520" s="147"/>
      <c r="H520" s="143"/>
      <c r="I520" s="133"/>
    </row>
    <row r="521" spans="1:9" ht="36" hidden="1">
      <c r="A521" s="131"/>
      <c r="B521" s="61"/>
      <c r="C521" s="62"/>
      <c r="D521" s="119"/>
      <c r="E521" s="122" t="s">
        <v>739</v>
      </c>
      <c r="F521" s="20"/>
      <c r="G521" s="147"/>
      <c r="H521" s="143"/>
      <c r="I521" s="133"/>
    </row>
    <row r="522" spans="1:9" ht="15" hidden="1">
      <c r="A522" s="131"/>
      <c r="B522" s="61"/>
      <c r="C522" s="62"/>
      <c r="D522" s="119"/>
      <c r="E522" s="122" t="s">
        <v>741</v>
      </c>
      <c r="F522" s="20"/>
      <c r="G522" s="147"/>
      <c r="H522" s="143"/>
      <c r="I522" s="133"/>
    </row>
    <row r="523" spans="1:9" ht="15" hidden="1">
      <c r="A523" s="131"/>
      <c r="B523" s="61"/>
      <c r="C523" s="62"/>
      <c r="D523" s="119"/>
      <c r="E523" s="122" t="s">
        <v>741</v>
      </c>
      <c r="F523" s="20"/>
      <c r="G523" s="147"/>
      <c r="H523" s="143"/>
      <c r="I523" s="133"/>
    </row>
    <row r="524" spans="1:9" ht="24" hidden="1">
      <c r="A524" s="131">
        <v>2827</v>
      </c>
      <c r="B524" s="64" t="s">
        <v>812</v>
      </c>
      <c r="C524" s="62">
        <v>2</v>
      </c>
      <c r="D524" s="119">
        <v>7</v>
      </c>
      <c r="E524" s="122" t="s">
        <v>818</v>
      </c>
      <c r="F524" s="23"/>
      <c r="G524" s="147"/>
      <c r="H524" s="143"/>
      <c r="I524" s="133"/>
    </row>
    <row r="525" spans="1:9" ht="36" hidden="1">
      <c r="A525" s="131"/>
      <c r="B525" s="61"/>
      <c r="C525" s="62"/>
      <c r="D525" s="119"/>
      <c r="E525" s="122" t="s">
        <v>739</v>
      </c>
      <c r="F525" s="20"/>
      <c r="G525" s="147"/>
      <c r="H525" s="143"/>
      <c r="I525" s="133"/>
    </row>
    <row r="526" spans="1:9" ht="15" hidden="1">
      <c r="A526" s="131"/>
      <c r="B526" s="61"/>
      <c r="C526" s="62"/>
      <c r="D526" s="119"/>
      <c r="E526" s="122" t="s">
        <v>741</v>
      </c>
      <c r="F526" s="20"/>
      <c r="G526" s="147"/>
      <c r="H526" s="143"/>
      <c r="I526" s="133"/>
    </row>
    <row r="527" spans="1:9" ht="15" hidden="1">
      <c r="A527" s="131"/>
      <c r="B527" s="61"/>
      <c r="C527" s="62"/>
      <c r="D527" s="119"/>
      <c r="E527" s="122" t="s">
        <v>741</v>
      </c>
      <c r="F527" s="20"/>
      <c r="G527" s="147"/>
      <c r="H527" s="143"/>
      <c r="I527" s="133"/>
    </row>
    <row r="528" spans="1:9" ht="29.25" customHeight="1" hidden="1">
      <c r="A528" s="131">
        <v>2830</v>
      </c>
      <c r="B528" s="63" t="s">
        <v>812</v>
      </c>
      <c r="C528" s="60">
        <v>3</v>
      </c>
      <c r="D528" s="118">
        <v>0</v>
      </c>
      <c r="E528" s="123" t="s">
        <v>270</v>
      </c>
      <c r="F528" s="24" t="s">
        <v>271</v>
      </c>
      <c r="G528" s="147"/>
      <c r="H528" s="143"/>
      <c r="I528" s="133"/>
    </row>
    <row r="529" spans="1:9" s="19" customFormat="1" ht="10.5" customHeight="1" hidden="1">
      <c r="A529" s="131"/>
      <c r="B529" s="58"/>
      <c r="C529" s="60"/>
      <c r="D529" s="118"/>
      <c r="E529" s="122" t="s">
        <v>642</v>
      </c>
      <c r="F529" s="18"/>
      <c r="G529" s="146"/>
      <c r="H529" s="142"/>
      <c r="I529" s="132"/>
    </row>
    <row r="530" spans="1:9" ht="15" hidden="1">
      <c r="A530" s="131">
        <v>2831</v>
      </c>
      <c r="B530" s="64" t="s">
        <v>812</v>
      </c>
      <c r="C530" s="62">
        <v>3</v>
      </c>
      <c r="D530" s="119">
        <v>1</v>
      </c>
      <c r="E530" s="122" t="s">
        <v>853</v>
      </c>
      <c r="F530" s="24"/>
      <c r="G530" s="147"/>
      <c r="H530" s="143"/>
      <c r="I530" s="133"/>
    </row>
    <row r="531" spans="1:9" ht="36" hidden="1">
      <c r="A531" s="131"/>
      <c r="B531" s="61"/>
      <c r="C531" s="62"/>
      <c r="D531" s="119"/>
      <c r="E531" s="122" t="s">
        <v>739</v>
      </c>
      <c r="F531" s="20"/>
      <c r="G531" s="147"/>
      <c r="H531" s="143"/>
      <c r="I531" s="133"/>
    </row>
    <row r="532" spans="1:9" ht="15" hidden="1">
      <c r="A532" s="131"/>
      <c r="B532" s="61"/>
      <c r="C532" s="62"/>
      <c r="D532" s="119"/>
      <c r="E532" s="122" t="s">
        <v>741</v>
      </c>
      <c r="F532" s="20"/>
      <c r="G532" s="147"/>
      <c r="H532" s="143"/>
      <c r="I532" s="133"/>
    </row>
    <row r="533" spans="1:9" ht="15" hidden="1">
      <c r="A533" s="131"/>
      <c r="B533" s="61"/>
      <c r="C533" s="62"/>
      <c r="D533" s="119"/>
      <c r="E533" s="122" t="s">
        <v>741</v>
      </c>
      <c r="F533" s="20"/>
      <c r="G533" s="147"/>
      <c r="H533" s="143"/>
      <c r="I533" s="133"/>
    </row>
    <row r="534" spans="1:9" ht="15" hidden="1">
      <c r="A534" s="131">
        <v>2832</v>
      </c>
      <c r="B534" s="64" t="s">
        <v>812</v>
      </c>
      <c r="C534" s="62">
        <v>3</v>
      </c>
      <c r="D534" s="119">
        <v>2</v>
      </c>
      <c r="E534" s="122" t="s">
        <v>861</v>
      </c>
      <c r="F534" s="24"/>
      <c r="G534" s="147"/>
      <c r="H534" s="143"/>
      <c r="I534" s="133"/>
    </row>
    <row r="535" spans="1:9" ht="36" hidden="1">
      <c r="A535" s="131"/>
      <c r="B535" s="61"/>
      <c r="C535" s="62"/>
      <c r="D535" s="119"/>
      <c r="E535" s="122" t="s">
        <v>739</v>
      </c>
      <c r="F535" s="20"/>
      <c r="G535" s="147"/>
      <c r="H535" s="143"/>
      <c r="I535" s="133"/>
    </row>
    <row r="536" spans="1:9" ht="15" hidden="1">
      <c r="A536" s="131"/>
      <c r="B536" s="61"/>
      <c r="C536" s="62"/>
      <c r="D536" s="119"/>
      <c r="E536" s="122" t="s">
        <v>741</v>
      </c>
      <c r="F536" s="20"/>
      <c r="G536" s="147"/>
      <c r="H536" s="143"/>
      <c r="I536" s="133"/>
    </row>
    <row r="537" spans="1:9" ht="15" hidden="1">
      <c r="A537" s="131"/>
      <c r="B537" s="61"/>
      <c r="C537" s="62"/>
      <c r="D537" s="119"/>
      <c r="E537" s="122" t="s">
        <v>741</v>
      </c>
      <c r="F537" s="20"/>
      <c r="G537" s="147"/>
      <c r="H537" s="143"/>
      <c r="I537" s="133"/>
    </row>
    <row r="538" spans="1:9" ht="15" hidden="1">
      <c r="A538" s="131">
        <v>2833</v>
      </c>
      <c r="B538" s="64" t="s">
        <v>812</v>
      </c>
      <c r="C538" s="62">
        <v>3</v>
      </c>
      <c r="D538" s="119">
        <v>3</v>
      </c>
      <c r="E538" s="122" t="s">
        <v>862</v>
      </c>
      <c r="F538" s="23" t="s">
        <v>272</v>
      </c>
      <c r="G538" s="147"/>
      <c r="H538" s="143"/>
      <c r="I538" s="133"/>
    </row>
    <row r="539" spans="1:9" ht="36" hidden="1">
      <c r="A539" s="131"/>
      <c r="B539" s="61"/>
      <c r="C539" s="62"/>
      <c r="D539" s="119"/>
      <c r="E539" s="122" t="s">
        <v>739</v>
      </c>
      <c r="F539" s="20"/>
      <c r="G539" s="147"/>
      <c r="H539" s="143"/>
      <c r="I539" s="133"/>
    </row>
    <row r="540" spans="1:9" ht="15" hidden="1">
      <c r="A540" s="131"/>
      <c r="B540" s="61"/>
      <c r="C540" s="62"/>
      <c r="D540" s="119"/>
      <c r="E540" s="122" t="s">
        <v>741</v>
      </c>
      <c r="F540" s="20"/>
      <c r="G540" s="147"/>
      <c r="H540" s="143"/>
      <c r="I540" s="133"/>
    </row>
    <row r="541" spans="1:9" ht="15" hidden="1">
      <c r="A541" s="131"/>
      <c r="B541" s="61"/>
      <c r="C541" s="62"/>
      <c r="D541" s="119"/>
      <c r="E541" s="122" t="s">
        <v>741</v>
      </c>
      <c r="F541" s="20"/>
      <c r="G541" s="147"/>
      <c r="H541" s="143"/>
      <c r="I541" s="133"/>
    </row>
    <row r="542" spans="1:9" ht="14.25" customHeight="1" hidden="1">
      <c r="A542" s="131">
        <v>2840</v>
      </c>
      <c r="B542" s="63" t="s">
        <v>812</v>
      </c>
      <c r="C542" s="60">
        <v>4</v>
      </c>
      <c r="D542" s="118">
        <v>0</v>
      </c>
      <c r="E542" s="123" t="s">
        <v>863</v>
      </c>
      <c r="F542" s="24" t="s">
        <v>273</v>
      </c>
      <c r="G542" s="147"/>
      <c r="H542" s="143"/>
      <c r="I542" s="133"/>
    </row>
    <row r="543" spans="1:9" s="19" customFormat="1" ht="10.5" customHeight="1" hidden="1">
      <c r="A543" s="131"/>
      <c r="B543" s="58"/>
      <c r="C543" s="60"/>
      <c r="D543" s="118"/>
      <c r="E543" s="122" t="s">
        <v>642</v>
      </c>
      <c r="F543" s="18"/>
      <c r="G543" s="146"/>
      <c r="H543" s="142"/>
      <c r="I543" s="132"/>
    </row>
    <row r="544" spans="1:9" ht="14.25" customHeight="1" hidden="1">
      <c r="A544" s="131">
        <v>2841</v>
      </c>
      <c r="B544" s="64" t="s">
        <v>812</v>
      </c>
      <c r="C544" s="62">
        <v>4</v>
      </c>
      <c r="D544" s="119">
        <v>1</v>
      </c>
      <c r="E544" s="122" t="s">
        <v>864</v>
      </c>
      <c r="F544" s="24"/>
      <c r="G544" s="147"/>
      <c r="H544" s="143"/>
      <c r="I544" s="133"/>
    </row>
    <row r="545" spans="1:9" ht="36" hidden="1">
      <c r="A545" s="131"/>
      <c r="B545" s="61"/>
      <c r="C545" s="62"/>
      <c r="D545" s="119"/>
      <c r="E545" s="122" t="s">
        <v>739</v>
      </c>
      <c r="F545" s="20"/>
      <c r="G545" s="147"/>
      <c r="H545" s="143"/>
      <c r="I545" s="133"/>
    </row>
    <row r="546" spans="1:9" ht="15" hidden="1">
      <c r="A546" s="131"/>
      <c r="B546" s="61"/>
      <c r="C546" s="62"/>
      <c r="D546" s="119"/>
      <c r="E546" s="122" t="s">
        <v>741</v>
      </c>
      <c r="F546" s="20"/>
      <c r="G546" s="147"/>
      <c r="H546" s="143"/>
      <c r="I546" s="133"/>
    </row>
    <row r="547" spans="1:9" ht="15" hidden="1">
      <c r="A547" s="131"/>
      <c r="B547" s="61"/>
      <c r="C547" s="62"/>
      <c r="D547" s="119"/>
      <c r="E547" s="122" t="s">
        <v>741</v>
      </c>
      <c r="F547" s="20"/>
      <c r="G547" s="147"/>
      <c r="H547" s="143"/>
      <c r="I547" s="133"/>
    </row>
    <row r="548" spans="1:9" ht="29.25" customHeight="1" hidden="1">
      <c r="A548" s="131">
        <v>2842</v>
      </c>
      <c r="B548" s="64" t="s">
        <v>812</v>
      </c>
      <c r="C548" s="62">
        <v>4</v>
      </c>
      <c r="D548" s="119">
        <v>2</v>
      </c>
      <c r="E548" s="122" t="s">
        <v>865</v>
      </c>
      <c r="F548" s="24"/>
      <c r="G548" s="147"/>
      <c r="H548" s="143"/>
      <c r="I548" s="133"/>
    </row>
    <row r="549" spans="1:9" ht="36" hidden="1">
      <c r="A549" s="131"/>
      <c r="B549" s="61"/>
      <c r="C549" s="62"/>
      <c r="D549" s="119"/>
      <c r="E549" s="122" t="s">
        <v>739</v>
      </c>
      <c r="F549" s="20"/>
      <c r="G549" s="147"/>
      <c r="H549" s="143"/>
      <c r="I549" s="133"/>
    </row>
    <row r="550" spans="1:9" ht="15" hidden="1">
      <c r="A550" s="131"/>
      <c r="B550" s="61"/>
      <c r="C550" s="62"/>
      <c r="D550" s="119"/>
      <c r="E550" s="122" t="s">
        <v>741</v>
      </c>
      <c r="F550" s="20"/>
      <c r="G550" s="147"/>
      <c r="H550" s="143"/>
      <c r="I550" s="133"/>
    </row>
    <row r="551" spans="1:9" ht="15" hidden="1">
      <c r="A551" s="131"/>
      <c r="B551" s="61"/>
      <c r="C551" s="62"/>
      <c r="D551" s="119"/>
      <c r="E551" s="122" t="s">
        <v>741</v>
      </c>
      <c r="F551" s="20"/>
      <c r="G551" s="147"/>
      <c r="H551" s="143"/>
      <c r="I551" s="133"/>
    </row>
    <row r="552" spans="1:9" ht="24" hidden="1">
      <c r="A552" s="131">
        <v>2843</v>
      </c>
      <c r="B552" s="64" t="s">
        <v>812</v>
      </c>
      <c r="C552" s="62">
        <v>4</v>
      </c>
      <c r="D552" s="119">
        <v>3</v>
      </c>
      <c r="E552" s="122" t="s">
        <v>863</v>
      </c>
      <c r="F552" s="23" t="s">
        <v>274</v>
      </c>
      <c r="G552" s="147"/>
      <c r="H552" s="143"/>
      <c r="I552" s="133"/>
    </row>
    <row r="553" spans="1:9" ht="36" hidden="1">
      <c r="A553" s="131"/>
      <c r="B553" s="61"/>
      <c r="C553" s="62"/>
      <c r="D553" s="119"/>
      <c r="E553" s="122" t="s">
        <v>739</v>
      </c>
      <c r="F553" s="20"/>
      <c r="G553" s="147"/>
      <c r="H553" s="143"/>
      <c r="I553" s="133"/>
    </row>
    <row r="554" spans="1:9" ht="15" hidden="1">
      <c r="A554" s="131"/>
      <c r="B554" s="61"/>
      <c r="C554" s="62"/>
      <c r="D554" s="119"/>
      <c r="E554" s="122" t="s">
        <v>741</v>
      </c>
      <c r="F554" s="20"/>
      <c r="G554" s="147"/>
      <c r="H554" s="143"/>
      <c r="I554" s="133"/>
    </row>
    <row r="555" spans="1:9" ht="15" hidden="1">
      <c r="A555" s="131"/>
      <c r="B555" s="61"/>
      <c r="C555" s="62"/>
      <c r="D555" s="119"/>
      <c r="E555" s="122" t="s">
        <v>741</v>
      </c>
      <c r="F555" s="20"/>
      <c r="G555" s="147"/>
      <c r="H555" s="143"/>
      <c r="I555" s="133"/>
    </row>
    <row r="556" spans="1:9" ht="26.25" customHeight="1" hidden="1">
      <c r="A556" s="131">
        <v>2850</v>
      </c>
      <c r="B556" s="63" t="s">
        <v>812</v>
      </c>
      <c r="C556" s="60">
        <v>5</v>
      </c>
      <c r="D556" s="118">
        <v>0</v>
      </c>
      <c r="E556" s="125" t="s">
        <v>275</v>
      </c>
      <c r="F556" s="24" t="s">
        <v>276</v>
      </c>
      <c r="G556" s="147"/>
      <c r="H556" s="143"/>
      <c r="I556" s="133"/>
    </row>
    <row r="557" spans="1:9" s="19" customFormat="1" ht="10.5" customHeight="1" hidden="1">
      <c r="A557" s="131"/>
      <c r="B557" s="58"/>
      <c r="C557" s="60"/>
      <c r="D557" s="118"/>
      <c r="E557" s="122" t="s">
        <v>642</v>
      </c>
      <c r="F557" s="18"/>
      <c r="G557" s="146"/>
      <c r="H557" s="142"/>
      <c r="I557" s="132"/>
    </row>
    <row r="558" spans="1:9" ht="24" customHeight="1" hidden="1">
      <c r="A558" s="131">
        <v>2851</v>
      </c>
      <c r="B558" s="63" t="s">
        <v>812</v>
      </c>
      <c r="C558" s="60">
        <v>5</v>
      </c>
      <c r="D558" s="118">
        <v>1</v>
      </c>
      <c r="E558" s="126" t="s">
        <v>275</v>
      </c>
      <c r="F558" s="23" t="s">
        <v>277</v>
      </c>
      <c r="G558" s="147"/>
      <c r="H558" s="143"/>
      <c r="I558" s="133"/>
    </row>
    <row r="559" spans="1:9" ht="36" hidden="1">
      <c r="A559" s="131"/>
      <c r="B559" s="61"/>
      <c r="C559" s="62"/>
      <c r="D559" s="119"/>
      <c r="E559" s="122" t="s">
        <v>739</v>
      </c>
      <c r="F559" s="20"/>
      <c r="G559" s="147"/>
      <c r="H559" s="143"/>
      <c r="I559" s="133"/>
    </row>
    <row r="560" spans="1:9" ht="15" hidden="1">
      <c r="A560" s="131"/>
      <c r="B560" s="61"/>
      <c r="C560" s="62"/>
      <c r="D560" s="119"/>
      <c r="E560" s="122" t="s">
        <v>741</v>
      </c>
      <c r="F560" s="20"/>
      <c r="G560" s="147"/>
      <c r="H560" s="143"/>
      <c r="I560" s="133"/>
    </row>
    <row r="561" spans="1:9" ht="15" hidden="1">
      <c r="A561" s="131"/>
      <c r="B561" s="61"/>
      <c r="C561" s="62"/>
      <c r="D561" s="119"/>
      <c r="E561" s="122" t="s">
        <v>741</v>
      </c>
      <c r="F561" s="20"/>
      <c r="G561" s="147"/>
      <c r="H561" s="143"/>
      <c r="I561" s="133"/>
    </row>
    <row r="562" spans="1:9" ht="27" customHeight="1" hidden="1">
      <c r="A562" s="131">
        <v>2860</v>
      </c>
      <c r="B562" s="63" t="s">
        <v>812</v>
      </c>
      <c r="C562" s="60">
        <v>6</v>
      </c>
      <c r="D562" s="118">
        <v>0</v>
      </c>
      <c r="E562" s="125" t="s">
        <v>278</v>
      </c>
      <c r="F562" s="24" t="s">
        <v>410</v>
      </c>
      <c r="G562" s="147"/>
      <c r="H562" s="143"/>
      <c r="I562" s="133"/>
    </row>
    <row r="563" spans="1:9" s="19" customFormat="1" ht="10.5" customHeight="1" hidden="1">
      <c r="A563" s="131"/>
      <c r="B563" s="58"/>
      <c r="C563" s="60"/>
      <c r="D563" s="118"/>
      <c r="E563" s="122" t="s">
        <v>642</v>
      </c>
      <c r="F563" s="18"/>
      <c r="G563" s="146"/>
      <c r="H563" s="142"/>
      <c r="I563" s="132"/>
    </row>
    <row r="564" spans="1:9" ht="12" customHeight="1" hidden="1">
      <c r="A564" s="131">
        <v>2861</v>
      </c>
      <c r="B564" s="64" t="s">
        <v>812</v>
      </c>
      <c r="C564" s="62">
        <v>6</v>
      </c>
      <c r="D564" s="119">
        <v>1</v>
      </c>
      <c r="E564" s="126" t="s">
        <v>278</v>
      </c>
      <c r="F564" s="23" t="s">
        <v>411</v>
      </c>
      <c r="G564" s="147"/>
      <c r="H564" s="143"/>
      <c r="I564" s="133"/>
    </row>
    <row r="565" spans="1:9" ht="36" hidden="1">
      <c r="A565" s="131"/>
      <c r="B565" s="61"/>
      <c r="C565" s="62"/>
      <c r="D565" s="119"/>
      <c r="E565" s="122" t="s">
        <v>739</v>
      </c>
      <c r="F565" s="20"/>
      <c r="G565" s="147"/>
      <c r="H565" s="143"/>
      <c r="I565" s="133"/>
    </row>
    <row r="566" spans="1:9" ht="15" hidden="1">
      <c r="A566" s="131"/>
      <c r="B566" s="61"/>
      <c r="C566" s="62"/>
      <c r="D566" s="119"/>
      <c r="E566" s="122" t="s">
        <v>741</v>
      </c>
      <c r="F566" s="20"/>
      <c r="G566" s="147"/>
      <c r="H566" s="143"/>
      <c r="I566" s="133"/>
    </row>
    <row r="567" spans="1:9" ht="15" hidden="1">
      <c r="A567" s="131"/>
      <c r="B567" s="61"/>
      <c r="C567" s="62"/>
      <c r="D567" s="119"/>
      <c r="E567" s="122" t="s">
        <v>741</v>
      </c>
      <c r="F567" s="20"/>
      <c r="G567" s="147"/>
      <c r="H567" s="143"/>
      <c r="I567" s="133"/>
    </row>
    <row r="568" spans="1:9" s="162" customFormat="1" ht="44.25" customHeight="1">
      <c r="A568" s="157">
        <v>2900</v>
      </c>
      <c r="B568" s="63" t="s">
        <v>819</v>
      </c>
      <c r="C568" s="60">
        <v>0</v>
      </c>
      <c r="D568" s="118">
        <v>0</v>
      </c>
      <c r="E568" s="166" t="s">
        <v>480</v>
      </c>
      <c r="F568" s="158" t="s">
        <v>412</v>
      </c>
      <c r="G568" s="159">
        <f>H568+I568</f>
        <v>163461.9</v>
      </c>
      <c r="H568" s="508">
        <f>H570+H580+H590+H600+H610+H620+H626+H632+H576</f>
        <v>163461.9</v>
      </c>
      <c r="I568" s="508">
        <f>I570+I580+I590+I600+I610+I620+I626+I632</f>
        <v>0</v>
      </c>
    </row>
    <row r="569" spans="1:9" ht="11.25" customHeight="1">
      <c r="A569" s="129"/>
      <c r="B569" s="58"/>
      <c r="C569" s="59"/>
      <c r="D569" s="117"/>
      <c r="E569" s="122" t="s">
        <v>641</v>
      </c>
      <c r="F569" s="17"/>
      <c r="G569" s="145"/>
      <c r="H569" s="141"/>
      <c r="I569" s="504"/>
    </row>
    <row r="570" spans="1:9" ht="24">
      <c r="A570" s="131">
        <v>2910</v>
      </c>
      <c r="B570" s="63" t="s">
        <v>819</v>
      </c>
      <c r="C570" s="60">
        <v>1</v>
      </c>
      <c r="D570" s="118">
        <v>0</v>
      </c>
      <c r="E570" s="123" t="s">
        <v>854</v>
      </c>
      <c r="F570" s="18" t="s">
        <v>413</v>
      </c>
      <c r="G570" s="512">
        <f>H570+I570</f>
        <v>49830.5</v>
      </c>
      <c r="H570" s="507">
        <f>H572</f>
        <v>49830.5</v>
      </c>
      <c r="I570" s="507">
        <f>I572</f>
        <v>0</v>
      </c>
    </row>
    <row r="571" spans="1:9" s="19" customFormat="1" ht="10.5" customHeight="1">
      <c r="A571" s="131"/>
      <c r="B571" s="58"/>
      <c r="C571" s="60"/>
      <c r="D571" s="118"/>
      <c r="E571" s="122" t="s">
        <v>642</v>
      </c>
      <c r="F571" s="18"/>
      <c r="G571" s="518"/>
      <c r="H571" s="503"/>
      <c r="I571" s="505"/>
    </row>
    <row r="572" spans="1:9" ht="15">
      <c r="A572" s="131">
        <v>2911</v>
      </c>
      <c r="B572" s="64" t="s">
        <v>819</v>
      </c>
      <c r="C572" s="62">
        <v>1</v>
      </c>
      <c r="D572" s="119">
        <v>1</v>
      </c>
      <c r="E572" s="122" t="s">
        <v>414</v>
      </c>
      <c r="F572" s="23" t="s">
        <v>415</v>
      </c>
      <c r="G572" s="512">
        <f>H572+I572</f>
        <v>49830.5</v>
      </c>
      <c r="H572" s="507">
        <v>49830.5</v>
      </c>
      <c r="I572" s="507">
        <f>I574+I575</f>
        <v>0</v>
      </c>
    </row>
    <row r="573" spans="1:9" ht="36">
      <c r="A573" s="131"/>
      <c r="B573" s="61"/>
      <c r="C573" s="62"/>
      <c r="D573" s="119"/>
      <c r="E573" s="122" t="s">
        <v>739</v>
      </c>
      <c r="F573" s="20"/>
      <c r="G573" s="147"/>
      <c r="H573" s="143"/>
      <c r="I573" s="133"/>
    </row>
    <row r="574" spans="1:9" ht="24">
      <c r="A574" s="131"/>
      <c r="B574" s="61"/>
      <c r="C574" s="62"/>
      <c r="D574" s="119"/>
      <c r="E574" s="122" t="s">
        <v>888</v>
      </c>
      <c r="F574" s="20"/>
      <c r="G574" s="512">
        <f>H574+I574</f>
        <v>0</v>
      </c>
      <c r="H574" s="507">
        <v>0</v>
      </c>
      <c r="I574" s="506">
        <v>0</v>
      </c>
    </row>
    <row r="575" spans="1:9" ht="24">
      <c r="A575" s="131"/>
      <c r="B575" s="61"/>
      <c r="C575" s="62"/>
      <c r="D575" s="119"/>
      <c r="E575" s="122" t="s">
        <v>218</v>
      </c>
      <c r="F575" s="20"/>
      <c r="G575" s="512">
        <f>H575+I575</f>
        <v>47716.2</v>
      </c>
      <c r="H575" s="507">
        <v>47716.2</v>
      </c>
      <c r="I575" s="506"/>
    </row>
    <row r="576" spans="1:9" ht="15">
      <c r="A576" s="131">
        <v>2912</v>
      </c>
      <c r="B576" s="64" t="s">
        <v>819</v>
      </c>
      <c r="C576" s="62">
        <v>1</v>
      </c>
      <c r="D576" s="119">
        <v>2</v>
      </c>
      <c r="E576" s="122" t="s">
        <v>820</v>
      </c>
      <c r="F576" s="23" t="s">
        <v>416</v>
      </c>
      <c r="G576" s="512">
        <f>H576+I576</f>
        <v>61546</v>
      </c>
      <c r="H576" s="507">
        <f>H578+H579</f>
        <v>61546</v>
      </c>
      <c r="I576" s="133"/>
    </row>
    <row r="577" spans="1:9" ht="36">
      <c r="A577" s="131"/>
      <c r="B577" s="61"/>
      <c r="C577" s="62"/>
      <c r="D577" s="119"/>
      <c r="E577" s="122" t="s">
        <v>739</v>
      </c>
      <c r="F577" s="20"/>
      <c r="G577" s="512"/>
      <c r="H577" s="507"/>
      <c r="I577" s="133"/>
    </row>
    <row r="578" spans="1:9" ht="24">
      <c r="A578" s="131"/>
      <c r="B578" s="61"/>
      <c r="C578" s="62"/>
      <c r="D578" s="119"/>
      <c r="E578" s="122" t="s">
        <v>564</v>
      </c>
      <c r="F578" s="20"/>
      <c r="G578" s="512">
        <f>H578+I578</f>
        <v>61546</v>
      </c>
      <c r="H578" s="507">
        <v>61546</v>
      </c>
      <c r="I578" s="133"/>
    </row>
    <row r="579" spans="1:9" ht="15" hidden="1">
      <c r="A579" s="131"/>
      <c r="B579" s="61"/>
      <c r="C579" s="62"/>
      <c r="D579" s="119"/>
      <c r="E579" s="122" t="s">
        <v>741</v>
      </c>
      <c r="F579" s="20"/>
      <c r="G579" s="147"/>
      <c r="H579" s="143"/>
      <c r="I579" s="133"/>
    </row>
    <row r="580" spans="1:9" ht="15" hidden="1">
      <c r="A580" s="131">
        <v>2920</v>
      </c>
      <c r="B580" s="63" t="s">
        <v>819</v>
      </c>
      <c r="C580" s="60">
        <v>2</v>
      </c>
      <c r="D580" s="118">
        <v>0</v>
      </c>
      <c r="E580" s="123" t="s">
        <v>821</v>
      </c>
      <c r="F580" s="18" t="s">
        <v>417</v>
      </c>
      <c r="G580" s="147"/>
      <c r="H580" s="143"/>
      <c r="I580" s="133"/>
    </row>
    <row r="581" spans="1:9" s="19" customFormat="1" ht="10.5" customHeight="1" hidden="1">
      <c r="A581" s="131"/>
      <c r="B581" s="58"/>
      <c r="C581" s="60"/>
      <c r="D581" s="118"/>
      <c r="E581" s="122" t="s">
        <v>642</v>
      </c>
      <c r="F581" s="18"/>
      <c r="G581" s="146"/>
      <c r="H581" s="142"/>
      <c r="I581" s="132"/>
    </row>
    <row r="582" spans="1:9" ht="15" hidden="1">
      <c r="A582" s="131">
        <v>2921</v>
      </c>
      <c r="B582" s="64" t="s">
        <v>819</v>
      </c>
      <c r="C582" s="62">
        <v>2</v>
      </c>
      <c r="D582" s="119">
        <v>1</v>
      </c>
      <c r="E582" s="122" t="s">
        <v>822</v>
      </c>
      <c r="F582" s="23" t="s">
        <v>418</v>
      </c>
      <c r="G582" s="147"/>
      <c r="H582" s="143"/>
      <c r="I582" s="133"/>
    </row>
    <row r="583" spans="1:9" ht="36" hidden="1">
      <c r="A583" s="131"/>
      <c r="B583" s="61"/>
      <c r="C583" s="62"/>
      <c r="D583" s="119"/>
      <c r="E583" s="122" t="s">
        <v>739</v>
      </c>
      <c r="F583" s="20"/>
      <c r="G583" s="147"/>
      <c r="H583" s="143"/>
      <c r="I583" s="133"/>
    </row>
    <row r="584" spans="1:9" ht="15" hidden="1">
      <c r="A584" s="131"/>
      <c r="B584" s="61"/>
      <c r="C584" s="62"/>
      <c r="D584" s="119"/>
      <c r="E584" s="122" t="s">
        <v>741</v>
      </c>
      <c r="F584" s="20"/>
      <c r="G584" s="147"/>
      <c r="H584" s="143"/>
      <c r="I584" s="133"/>
    </row>
    <row r="585" spans="1:9" ht="15" hidden="1">
      <c r="A585" s="131"/>
      <c r="B585" s="61"/>
      <c r="C585" s="62"/>
      <c r="D585" s="119"/>
      <c r="E585" s="122" t="s">
        <v>741</v>
      </c>
      <c r="F585" s="20"/>
      <c r="G585" s="147"/>
      <c r="H585" s="143"/>
      <c r="I585" s="133"/>
    </row>
    <row r="586" spans="1:9" ht="15" hidden="1">
      <c r="A586" s="131">
        <v>2922</v>
      </c>
      <c r="B586" s="64" t="s">
        <v>819</v>
      </c>
      <c r="C586" s="62">
        <v>2</v>
      </c>
      <c r="D586" s="119">
        <v>2</v>
      </c>
      <c r="E586" s="122" t="s">
        <v>823</v>
      </c>
      <c r="F586" s="23" t="s">
        <v>419</v>
      </c>
      <c r="G586" s="147"/>
      <c r="H586" s="143"/>
      <c r="I586" s="133"/>
    </row>
    <row r="587" spans="1:9" ht="36" hidden="1">
      <c r="A587" s="131"/>
      <c r="B587" s="61"/>
      <c r="C587" s="62"/>
      <c r="D587" s="119"/>
      <c r="E587" s="122" t="s">
        <v>739</v>
      </c>
      <c r="F587" s="20"/>
      <c r="G587" s="147"/>
      <c r="H587" s="143"/>
      <c r="I587" s="133"/>
    </row>
    <row r="588" spans="1:9" ht="15" hidden="1">
      <c r="A588" s="131"/>
      <c r="B588" s="61"/>
      <c r="C588" s="62"/>
      <c r="D588" s="119"/>
      <c r="E588" s="122" t="s">
        <v>741</v>
      </c>
      <c r="F588" s="20"/>
      <c r="G588" s="147"/>
      <c r="H588" s="143"/>
      <c r="I588" s="133"/>
    </row>
    <row r="589" spans="1:9" ht="15" hidden="1">
      <c r="A589" s="131"/>
      <c r="B589" s="61"/>
      <c r="C589" s="62"/>
      <c r="D589" s="119"/>
      <c r="E589" s="122" t="s">
        <v>741</v>
      </c>
      <c r="F589" s="20"/>
      <c r="G589" s="147"/>
      <c r="H589" s="143"/>
      <c r="I589" s="133"/>
    </row>
    <row r="590" spans="1:9" ht="36" hidden="1">
      <c r="A590" s="131">
        <v>2930</v>
      </c>
      <c r="B590" s="63" t="s">
        <v>819</v>
      </c>
      <c r="C590" s="60">
        <v>3</v>
      </c>
      <c r="D590" s="118">
        <v>0</v>
      </c>
      <c r="E590" s="123" t="s">
        <v>824</v>
      </c>
      <c r="F590" s="18" t="s">
        <v>420</v>
      </c>
      <c r="G590" s="147"/>
      <c r="H590" s="143"/>
      <c r="I590" s="133"/>
    </row>
    <row r="591" spans="1:9" s="19" customFormat="1" ht="10.5" customHeight="1" hidden="1">
      <c r="A591" s="131"/>
      <c r="B591" s="58"/>
      <c r="C591" s="60"/>
      <c r="D591" s="118"/>
      <c r="E591" s="122" t="s">
        <v>642</v>
      </c>
      <c r="F591" s="18"/>
      <c r="G591" s="146"/>
      <c r="H591" s="142"/>
      <c r="I591" s="132"/>
    </row>
    <row r="592" spans="1:9" ht="24" hidden="1">
      <c r="A592" s="131">
        <v>2931</v>
      </c>
      <c r="B592" s="64" t="s">
        <v>819</v>
      </c>
      <c r="C592" s="62">
        <v>3</v>
      </c>
      <c r="D592" s="119">
        <v>1</v>
      </c>
      <c r="E592" s="122" t="s">
        <v>825</v>
      </c>
      <c r="F592" s="23" t="s">
        <v>421</v>
      </c>
      <c r="G592" s="147"/>
      <c r="H592" s="143"/>
      <c r="I592" s="133"/>
    </row>
    <row r="593" spans="1:9" ht="36" hidden="1">
      <c r="A593" s="131"/>
      <c r="B593" s="61"/>
      <c r="C593" s="62"/>
      <c r="D593" s="119"/>
      <c r="E593" s="122" t="s">
        <v>739</v>
      </c>
      <c r="F593" s="20"/>
      <c r="G593" s="147"/>
      <c r="H593" s="143"/>
      <c r="I593" s="133"/>
    </row>
    <row r="594" spans="1:9" ht="15" hidden="1">
      <c r="A594" s="131"/>
      <c r="B594" s="61"/>
      <c r="C594" s="62"/>
      <c r="D594" s="119"/>
      <c r="E594" s="122" t="s">
        <v>741</v>
      </c>
      <c r="F594" s="20"/>
      <c r="G594" s="147"/>
      <c r="H594" s="143"/>
      <c r="I594" s="133"/>
    </row>
    <row r="595" spans="1:9" ht="15" hidden="1">
      <c r="A595" s="131"/>
      <c r="B595" s="61"/>
      <c r="C595" s="62"/>
      <c r="D595" s="119"/>
      <c r="E595" s="122" t="s">
        <v>741</v>
      </c>
      <c r="F595" s="20"/>
      <c r="G595" s="147"/>
      <c r="H595" s="143"/>
      <c r="I595" s="133"/>
    </row>
    <row r="596" spans="1:9" ht="15" hidden="1">
      <c r="A596" s="131">
        <v>2932</v>
      </c>
      <c r="B596" s="64" t="s">
        <v>819</v>
      </c>
      <c r="C596" s="62">
        <v>3</v>
      </c>
      <c r="D596" s="119">
        <v>2</v>
      </c>
      <c r="E596" s="122" t="s">
        <v>826</v>
      </c>
      <c r="F596" s="23"/>
      <c r="G596" s="147"/>
      <c r="H596" s="143"/>
      <c r="I596" s="133"/>
    </row>
    <row r="597" spans="1:9" ht="36" hidden="1">
      <c r="A597" s="131"/>
      <c r="B597" s="61"/>
      <c r="C597" s="62"/>
      <c r="D597" s="119"/>
      <c r="E597" s="122" t="s">
        <v>739</v>
      </c>
      <c r="F597" s="20"/>
      <c r="G597" s="147"/>
      <c r="H597" s="143"/>
      <c r="I597" s="133"/>
    </row>
    <row r="598" spans="1:9" ht="15" hidden="1">
      <c r="A598" s="131"/>
      <c r="B598" s="61"/>
      <c r="C598" s="62"/>
      <c r="D598" s="119"/>
      <c r="E598" s="122" t="s">
        <v>741</v>
      </c>
      <c r="F598" s="20"/>
      <c r="G598" s="147"/>
      <c r="H598" s="143"/>
      <c r="I598" s="133"/>
    </row>
    <row r="599" spans="1:9" ht="15" hidden="1">
      <c r="A599" s="131"/>
      <c r="B599" s="61"/>
      <c r="C599" s="62"/>
      <c r="D599" s="119"/>
      <c r="E599" s="122" t="s">
        <v>741</v>
      </c>
      <c r="F599" s="20"/>
      <c r="G599" s="147"/>
      <c r="H599" s="143"/>
      <c r="I599" s="133"/>
    </row>
    <row r="600" spans="1:9" ht="15" hidden="1">
      <c r="A600" s="131">
        <v>2940</v>
      </c>
      <c r="B600" s="63" t="s">
        <v>819</v>
      </c>
      <c r="C600" s="60">
        <v>4</v>
      </c>
      <c r="D600" s="118">
        <v>0</v>
      </c>
      <c r="E600" s="123" t="s">
        <v>422</v>
      </c>
      <c r="F600" s="18" t="s">
        <v>423</v>
      </c>
      <c r="G600" s="512">
        <f>H600+I600</f>
        <v>0</v>
      </c>
      <c r="H600" s="507">
        <f>H602</f>
        <v>0</v>
      </c>
      <c r="I600" s="143">
        <f>I602</f>
        <v>0</v>
      </c>
    </row>
    <row r="601" spans="1:9" s="19" customFormat="1" ht="10.5" customHeight="1" hidden="1">
      <c r="A601" s="131"/>
      <c r="B601" s="58"/>
      <c r="C601" s="60"/>
      <c r="D601" s="118"/>
      <c r="E601" s="122" t="s">
        <v>642</v>
      </c>
      <c r="F601" s="18"/>
      <c r="G601" s="518"/>
      <c r="H601" s="503"/>
      <c r="I601" s="132"/>
    </row>
    <row r="602" spans="1:9" ht="15" hidden="1">
      <c r="A602" s="131">
        <v>2941</v>
      </c>
      <c r="B602" s="64" t="s">
        <v>819</v>
      </c>
      <c r="C602" s="62">
        <v>4</v>
      </c>
      <c r="D602" s="119">
        <v>1</v>
      </c>
      <c r="E602" s="122" t="s">
        <v>827</v>
      </c>
      <c r="F602" s="23" t="s">
        <v>424</v>
      </c>
      <c r="G602" s="512">
        <f>H602+I602</f>
        <v>0</v>
      </c>
      <c r="H602" s="507">
        <f>H604+H605</f>
        <v>0</v>
      </c>
      <c r="I602" s="143">
        <f>I604+I605</f>
        <v>0</v>
      </c>
    </row>
    <row r="603" spans="1:9" ht="36" hidden="1">
      <c r="A603" s="131"/>
      <c r="B603" s="61"/>
      <c r="C603" s="62"/>
      <c r="D603" s="119"/>
      <c r="E603" s="122" t="s">
        <v>739</v>
      </c>
      <c r="F603" s="20"/>
      <c r="G603" s="512"/>
      <c r="H603" s="507"/>
      <c r="I603" s="133"/>
    </row>
    <row r="604" spans="1:9" ht="24" hidden="1">
      <c r="A604" s="131"/>
      <c r="B604" s="61"/>
      <c r="C604" s="62"/>
      <c r="D604" s="119"/>
      <c r="E604" s="122" t="s">
        <v>339</v>
      </c>
      <c r="F604" s="20"/>
      <c r="G604" s="512">
        <f>H604+I604</f>
        <v>0</v>
      </c>
      <c r="H604" s="507">
        <v>0</v>
      </c>
      <c r="I604" s="133"/>
    </row>
    <row r="605" spans="1:9" ht="15" hidden="1">
      <c r="A605" s="131"/>
      <c r="B605" s="61"/>
      <c r="C605" s="62"/>
      <c r="D605" s="119"/>
      <c r="E605" s="122" t="s">
        <v>741</v>
      </c>
      <c r="F605" s="20"/>
      <c r="G605" s="147"/>
      <c r="H605" s="143"/>
      <c r="I605" s="133"/>
    </row>
    <row r="606" spans="1:9" ht="24" hidden="1">
      <c r="A606" s="131">
        <v>2942</v>
      </c>
      <c r="B606" s="64" t="s">
        <v>819</v>
      </c>
      <c r="C606" s="62">
        <v>4</v>
      </c>
      <c r="D606" s="119">
        <v>2</v>
      </c>
      <c r="E606" s="122" t="s">
        <v>830</v>
      </c>
      <c r="F606" s="23" t="s">
        <v>425</v>
      </c>
      <c r="G606" s="147"/>
      <c r="H606" s="143"/>
      <c r="I606" s="133"/>
    </row>
    <row r="607" spans="1:9" ht="36" hidden="1">
      <c r="A607" s="131"/>
      <c r="B607" s="61"/>
      <c r="C607" s="62"/>
      <c r="D607" s="119"/>
      <c r="E607" s="122" t="s">
        <v>739</v>
      </c>
      <c r="F607" s="20"/>
      <c r="G607" s="147"/>
      <c r="H607" s="143"/>
      <c r="I607" s="133"/>
    </row>
    <row r="608" spans="1:9" ht="15" hidden="1">
      <c r="A608" s="131"/>
      <c r="B608" s="61"/>
      <c r="C608" s="62"/>
      <c r="D608" s="119"/>
      <c r="E608" s="122" t="s">
        <v>741</v>
      </c>
      <c r="F608" s="20"/>
      <c r="G608" s="147"/>
      <c r="H608" s="143"/>
      <c r="I608" s="133"/>
    </row>
    <row r="609" spans="1:9" ht="15" hidden="1">
      <c r="A609" s="131"/>
      <c r="B609" s="61"/>
      <c r="C609" s="62"/>
      <c r="D609" s="119"/>
      <c r="E609" s="122" t="s">
        <v>741</v>
      </c>
      <c r="F609" s="20"/>
      <c r="G609" s="147"/>
      <c r="H609" s="143"/>
      <c r="I609" s="133"/>
    </row>
    <row r="610" spans="1:9" ht="24">
      <c r="A610" s="131">
        <v>2950</v>
      </c>
      <c r="B610" s="63" t="s">
        <v>819</v>
      </c>
      <c r="C610" s="60">
        <v>5</v>
      </c>
      <c r="D610" s="118">
        <v>0</v>
      </c>
      <c r="E610" s="123" t="s">
        <v>426</v>
      </c>
      <c r="F610" s="18" t="s">
        <v>427</v>
      </c>
      <c r="G610" s="147">
        <f>H610+I610</f>
        <v>52085.4</v>
      </c>
      <c r="H610" s="143">
        <f>H612</f>
        <v>52085.4</v>
      </c>
      <c r="I610" s="133"/>
    </row>
    <row r="611" spans="1:9" s="19" customFormat="1" ht="10.5" customHeight="1">
      <c r="A611" s="131"/>
      <c r="B611" s="58"/>
      <c r="C611" s="60"/>
      <c r="D611" s="118"/>
      <c r="E611" s="122" t="s">
        <v>642</v>
      </c>
      <c r="F611" s="18"/>
      <c r="G611" s="147">
        <f>H611+I611</f>
        <v>0</v>
      </c>
      <c r="H611" s="142"/>
      <c r="I611" s="132"/>
    </row>
    <row r="612" spans="1:9" ht="15">
      <c r="A612" s="131">
        <v>2951</v>
      </c>
      <c r="B612" s="64" t="s">
        <v>819</v>
      </c>
      <c r="C612" s="62">
        <v>5</v>
      </c>
      <c r="D612" s="119">
        <v>1</v>
      </c>
      <c r="E612" s="122" t="s">
        <v>831</v>
      </c>
      <c r="F612" s="18"/>
      <c r="G612" s="147">
        <f>H612+I612</f>
        <v>52085.4</v>
      </c>
      <c r="H612" s="143">
        <f>H614+H615</f>
        <v>52085.4</v>
      </c>
      <c r="I612" s="133"/>
    </row>
    <row r="613" spans="1:9" ht="36">
      <c r="A613" s="131"/>
      <c r="B613" s="61"/>
      <c r="C613" s="62"/>
      <c r="D613" s="119"/>
      <c r="E613" s="122" t="s">
        <v>739</v>
      </c>
      <c r="F613" s="20"/>
      <c r="G613" s="147">
        <f>H613+I613</f>
        <v>0</v>
      </c>
      <c r="H613" s="143"/>
      <c r="I613" s="133"/>
    </row>
    <row r="614" spans="1:9" ht="24">
      <c r="A614" s="131"/>
      <c r="B614" s="61"/>
      <c r="C614" s="62"/>
      <c r="D614" s="119"/>
      <c r="E614" s="122" t="s">
        <v>564</v>
      </c>
      <c r="F614" s="20"/>
      <c r="G614" s="147">
        <f>H614+I614</f>
        <v>52085.4</v>
      </c>
      <c r="H614" s="143">
        <v>52085.4</v>
      </c>
      <c r="I614" s="133"/>
    </row>
    <row r="615" spans="1:9" ht="15" hidden="1">
      <c r="A615" s="131"/>
      <c r="B615" s="61"/>
      <c r="C615" s="62"/>
      <c r="D615" s="119"/>
      <c r="E615" s="122" t="s">
        <v>741</v>
      </c>
      <c r="F615" s="20"/>
      <c r="G615" s="147"/>
      <c r="H615" s="143"/>
      <c r="I615" s="133"/>
    </row>
    <row r="616" spans="1:9" ht="15" hidden="1">
      <c r="A616" s="131">
        <v>2952</v>
      </c>
      <c r="B616" s="64" t="s">
        <v>819</v>
      </c>
      <c r="C616" s="62">
        <v>5</v>
      </c>
      <c r="D616" s="119">
        <v>2</v>
      </c>
      <c r="E616" s="122" t="s">
        <v>832</v>
      </c>
      <c r="F616" s="23" t="s">
        <v>428</v>
      </c>
      <c r="G616" s="147"/>
      <c r="H616" s="143"/>
      <c r="I616" s="133"/>
    </row>
    <row r="617" spans="1:9" ht="36" hidden="1">
      <c r="A617" s="131"/>
      <c r="B617" s="61"/>
      <c r="C617" s="62"/>
      <c r="D617" s="119"/>
      <c r="E617" s="122" t="s">
        <v>739</v>
      </c>
      <c r="F617" s="20"/>
      <c r="G617" s="147"/>
      <c r="H617" s="143"/>
      <c r="I617" s="133"/>
    </row>
    <row r="618" spans="1:9" ht="15" hidden="1">
      <c r="A618" s="131"/>
      <c r="B618" s="61"/>
      <c r="C618" s="62"/>
      <c r="D618" s="119"/>
      <c r="E618" s="122" t="s">
        <v>741</v>
      </c>
      <c r="F618" s="20"/>
      <c r="G618" s="147"/>
      <c r="H618" s="143"/>
      <c r="I618" s="133"/>
    </row>
    <row r="619" spans="1:9" ht="15" hidden="1">
      <c r="A619" s="131"/>
      <c r="B619" s="61"/>
      <c r="C619" s="62"/>
      <c r="D619" s="119"/>
      <c r="E619" s="122" t="s">
        <v>741</v>
      </c>
      <c r="F619" s="20"/>
      <c r="G619" s="147"/>
      <c r="H619" s="143"/>
      <c r="I619" s="133"/>
    </row>
    <row r="620" spans="1:9" ht="24" hidden="1">
      <c r="A620" s="131">
        <v>2960</v>
      </c>
      <c r="B620" s="63" t="s">
        <v>819</v>
      </c>
      <c r="C620" s="60">
        <v>6</v>
      </c>
      <c r="D620" s="118">
        <v>0</v>
      </c>
      <c r="E620" s="123" t="s">
        <v>429</v>
      </c>
      <c r="F620" s="18" t="s">
        <v>430</v>
      </c>
      <c r="G620" s="147"/>
      <c r="H620" s="143"/>
      <c r="I620" s="133"/>
    </row>
    <row r="621" spans="1:9" s="19" customFormat="1" ht="10.5" customHeight="1" hidden="1">
      <c r="A621" s="131"/>
      <c r="B621" s="58"/>
      <c r="C621" s="60"/>
      <c r="D621" s="118"/>
      <c r="E621" s="122" t="s">
        <v>642</v>
      </c>
      <c r="F621" s="18"/>
      <c r="G621" s="146"/>
      <c r="H621" s="142"/>
      <c r="I621" s="132"/>
    </row>
    <row r="622" spans="1:9" ht="24" hidden="1">
      <c r="A622" s="131">
        <v>2961</v>
      </c>
      <c r="B622" s="64" t="s">
        <v>819</v>
      </c>
      <c r="C622" s="62">
        <v>6</v>
      </c>
      <c r="D622" s="119">
        <v>1</v>
      </c>
      <c r="E622" s="122" t="s">
        <v>429</v>
      </c>
      <c r="F622" s="23" t="s">
        <v>431</v>
      </c>
      <c r="G622" s="147"/>
      <c r="H622" s="143"/>
      <c r="I622" s="133"/>
    </row>
    <row r="623" spans="1:9" ht="36" hidden="1">
      <c r="A623" s="131"/>
      <c r="B623" s="61"/>
      <c r="C623" s="62"/>
      <c r="D623" s="119"/>
      <c r="E623" s="122" t="s">
        <v>739</v>
      </c>
      <c r="F623" s="20"/>
      <c r="G623" s="147"/>
      <c r="H623" s="143"/>
      <c r="I623" s="133"/>
    </row>
    <row r="624" spans="1:9" ht="15" hidden="1">
      <c r="A624" s="131"/>
      <c r="B624" s="61"/>
      <c r="C624" s="62"/>
      <c r="D624" s="119"/>
      <c r="E624" s="122" t="s">
        <v>741</v>
      </c>
      <c r="F624" s="20"/>
      <c r="G624" s="147"/>
      <c r="H624" s="143"/>
      <c r="I624" s="133"/>
    </row>
    <row r="625" spans="1:9" ht="15" hidden="1">
      <c r="A625" s="131"/>
      <c r="B625" s="61"/>
      <c r="C625" s="62"/>
      <c r="D625" s="119"/>
      <c r="E625" s="122" t="s">
        <v>741</v>
      </c>
      <c r="F625" s="20"/>
      <c r="G625" s="147"/>
      <c r="H625" s="143"/>
      <c r="I625" s="133"/>
    </row>
    <row r="626" spans="1:9" ht="24" hidden="1">
      <c r="A626" s="131">
        <v>2970</v>
      </c>
      <c r="B626" s="63" t="s">
        <v>819</v>
      </c>
      <c r="C626" s="60">
        <v>7</v>
      </c>
      <c r="D626" s="118">
        <v>0</v>
      </c>
      <c r="E626" s="123" t="s">
        <v>432</v>
      </c>
      <c r="F626" s="18" t="s">
        <v>433</v>
      </c>
      <c r="G626" s="147"/>
      <c r="H626" s="143"/>
      <c r="I626" s="133"/>
    </row>
    <row r="627" spans="1:9" s="19" customFormat="1" ht="10.5" customHeight="1" hidden="1">
      <c r="A627" s="131"/>
      <c r="B627" s="58"/>
      <c r="C627" s="60"/>
      <c r="D627" s="118"/>
      <c r="E627" s="122" t="s">
        <v>642</v>
      </c>
      <c r="F627" s="18"/>
      <c r="G627" s="146"/>
      <c r="H627" s="142"/>
      <c r="I627" s="132"/>
    </row>
    <row r="628" spans="1:9" ht="24" hidden="1">
      <c r="A628" s="131">
        <v>2971</v>
      </c>
      <c r="B628" s="64" t="s">
        <v>819</v>
      </c>
      <c r="C628" s="62">
        <v>7</v>
      </c>
      <c r="D628" s="119">
        <v>1</v>
      </c>
      <c r="E628" s="122" t="s">
        <v>432</v>
      </c>
      <c r="F628" s="23" t="s">
        <v>433</v>
      </c>
      <c r="G628" s="147"/>
      <c r="H628" s="143"/>
      <c r="I628" s="133"/>
    </row>
    <row r="629" spans="1:9" ht="36" hidden="1">
      <c r="A629" s="131"/>
      <c r="B629" s="61"/>
      <c r="C629" s="62"/>
      <c r="D629" s="119"/>
      <c r="E629" s="122" t="s">
        <v>739</v>
      </c>
      <c r="F629" s="20"/>
      <c r="G629" s="147"/>
      <c r="H629" s="143"/>
      <c r="I629" s="133"/>
    </row>
    <row r="630" spans="1:9" ht="15" hidden="1">
      <c r="A630" s="131"/>
      <c r="B630" s="61"/>
      <c r="C630" s="62"/>
      <c r="D630" s="119"/>
      <c r="E630" s="122" t="s">
        <v>741</v>
      </c>
      <c r="F630" s="20"/>
      <c r="G630" s="147"/>
      <c r="H630" s="143"/>
      <c r="I630" s="133"/>
    </row>
    <row r="631" spans="1:9" ht="15" hidden="1">
      <c r="A631" s="131"/>
      <c r="B631" s="61"/>
      <c r="C631" s="62"/>
      <c r="D631" s="119"/>
      <c r="E631" s="122" t="s">
        <v>741</v>
      </c>
      <c r="F631" s="20"/>
      <c r="G631" s="147"/>
      <c r="H631" s="143"/>
      <c r="I631" s="133"/>
    </row>
    <row r="632" spans="1:9" ht="24" hidden="1">
      <c r="A632" s="131">
        <v>2980</v>
      </c>
      <c r="B632" s="63" t="s">
        <v>819</v>
      </c>
      <c r="C632" s="60">
        <v>8</v>
      </c>
      <c r="D632" s="118">
        <v>0</v>
      </c>
      <c r="E632" s="123" t="s">
        <v>434</v>
      </c>
      <c r="F632" s="18" t="s">
        <v>435</v>
      </c>
      <c r="G632" s="147"/>
      <c r="H632" s="143"/>
      <c r="I632" s="133"/>
    </row>
    <row r="633" spans="1:9" s="19" customFormat="1" ht="10.5" customHeight="1" hidden="1">
      <c r="A633" s="131"/>
      <c r="B633" s="58"/>
      <c r="C633" s="60"/>
      <c r="D633" s="118"/>
      <c r="E633" s="122" t="s">
        <v>642</v>
      </c>
      <c r="F633" s="18"/>
      <c r="G633" s="146"/>
      <c r="H633" s="142"/>
      <c r="I633" s="132"/>
    </row>
    <row r="634" spans="1:9" ht="15" hidden="1">
      <c r="A634" s="131">
        <v>2981</v>
      </c>
      <c r="B634" s="64" t="s">
        <v>819</v>
      </c>
      <c r="C634" s="62">
        <v>8</v>
      </c>
      <c r="D634" s="119">
        <v>1</v>
      </c>
      <c r="E634" s="122" t="s">
        <v>434</v>
      </c>
      <c r="F634" s="23" t="s">
        <v>436</v>
      </c>
      <c r="G634" s="147"/>
      <c r="H634" s="143"/>
      <c r="I634" s="133"/>
    </row>
    <row r="635" spans="1:9" ht="36" hidden="1">
      <c r="A635" s="131"/>
      <c r="B635" s="61"/>
      <c r="C635" s="62"/>
      <c r="D635" s="119"/>
      <c r="E635" s="122" t="s">
        <v>739</v>
      </c>
      <c r="F635" s="20"/>
      <c r="G635" s="147"/>
      <c r="H635" s="143"/>
      <c r="I635" s="133"/>
    </row>
    <row r="636" spans="1:9" ht="15" hidden="1">
      <c r="A636" s="131"/>
      <c r="B636" s="61"/>
      <c r="C636" s="62"/>
      <c r="D636" s="119"/>
      <c r="E636" s="122" t="s">
        <v>741</v>
      </c>
      <c r="F636" s="20"/>
      <c r="G636" s="147"/>
      <c r="H636" s="143"/>
      <c r="I636" s="133"/>
    </row>
    <row r="637" spans="1:9" ht="15" hidden="1">
      <c r="A637" s="131"/>
      <c r="B637" s="61"/>
      <c r="C637" s="62"/>
      <c r="D637" s="119"/>
      <c r="E637" s="122" t="s">
        <v>741</v>
      </c>
      <c r="F637" s="20"/>
      <c r="G637" s="147"/>
      <c r="H637" s="143"/>
      <c r="I637" s="133"/>
    </row>
    <row r="638" spans="1:9" s="162" customFormat="1" ht="42" customHeight="1">
      <c r="A638" s="157">
        <v>3000</v>
      </c>
      <c r="B638" s="63" t="s">
        <v>834</v>
      </c>
      <c r="C638" s="60">
        <v>0</v>
      </c>
      <c r="D638" s="118">
        <v>0</v>
      </c>
      <c r="E638" s="166" t="s">
        <v>481</v>
      </c>
      <c r="F638" s="158" t="s">
        <v>437</v>
      </c>
      <c r="G638" s="513">
        <f>H638+I638</f>
        <v>600</v>
      </c>
      <c r="H638" s="508">
        <f>H640+H650+H656+H659+H665+H671+H677+H683+H687</f>
        <v>600</v>
      </c>
      <c r="I638" s="508">
        <f>I640+I650+I656+I659+I665+I671+I677+I683+I687</f>
        <v>0</v>
      </c>
    </row>
    <row r="639" spans="1:9" ht="11.25" customHeight="1" hidden="1">
      <c r="A639" s="129"/>
      <c r="B639" s="58"/>
      <c r="C639" s="59"/>
      <c r="D639" s="117"/>
      <c r="E639" s="122" t="s">
        <v>641</v>
      </c>
      <c r="F639" s="17"/>
      <c r="G639" s="145"/>
      <c r="H639" s="141"/>
      <c r="I639" s="130"/>
    </row>
    <row r="640" spans="1:9" ht="24" hidden="1">
      <c r="A640" s="131">
        <v>3010</v>
      </c>
      <c r="B640" s="63" t="s">
        <v>834</v>
      </c>
      <c r="C640" s="60">
        <v>1</v>
      </c>
      <c r="D640" s="118">
        <v>0</v>
      </c>
      <c r="E640" s="123" t="s">
        <v>833</v>
      </c>
      <c r="F640" s="18" t="s">
        <v>438</v>
      </c>
      <c r="G640" s="147"/>
      <c r="H640" s="143"/>
      <c r="I640" s="133"/>
    </row>
    <row r="641" spans="1:9" s="19" customFormat="1" ht="10.5" customHeight="1" hidden="1">
      <c r="A641" s="131"/>
      <c r="B641" s="58"/>
      <c r="C641" s="60"/>
      <c r="D641" s="118"/>
      <c r="E641" s="122" t="s">
        <v>642</v>
      </c>
      <c r="F641" s="18"/>
      <c r="G641" s="146"/>
      <c r="H641" s="142"/>
      <c r="I641" s="132"/>
    </row>
    <row r="642" spans="1:9" ht="15" hidden="1">
      <c r="A642" s="131">
        <v>3011</v>
      </c>
      <c r="B642" s="64" t="s">
        <v>834</v>
      </c>
      <c r="C642" s="62">
        <v>1</v>
      </c>
      <c r="D642" s="119">
        <v>1</v>
      </c>
      <c r="E642" s="122" t="s">
        <v>439</v>
      </c>
      <c r="F642" s="23" t="s">
        <v>440</v>
      </c>
      <c r="G642" s="147"/>
      <c r="H642" s="143"/>
      <c r="I642" s="133"/>
    </row>
    <row r="643" spans="1:9" ht="36" hidden="1">
      <c r="A643" s="131"/>
      <c r="B643" s="61"/>
      <c r="C643" s="62"/>
      <c r="D643" s="119"/>
      <c r="E643" s="122" t="s">
        <v>739</v>
      </c>
      <c r="F643" s="20"/>
      <c r="G643" s="147"/>
      <c r="H643" s="143"/>
      <c r="I643" s="133"/>
    </row>
    <row r="644" spans="1:9" ht="15" hidden="1">
      <c r="A644" s="131"/>
      <c r="B644" s="61"/>
      <c r="C644" s="62"/>
      <c r="D644" s="119"/>
      <c r="E644" s="122" t="s">
        <v>741</v>
      </c>
      <c r="F644" s="20"/>
      <c r="G644" s="147"/>
      <c r="H644" s="143"/>
      <c r="I644" s="133"/>
    </row>
    <row r="645" spans="1:9" ht="15" hidden="1">
      <c r="A645" s="131"/>
      <c r="B645" s="61"/>
      <c r="C645" s="62"/>
      <c r="D645" s="119"/>
      <c r="E645" s="122" t="s">
        <v>741</v>
      </c>
      <c r="F645" s="20"/>
      <c r="G645" s="147"/>
      <c r="H645" s="143"/>
      <c r="I645" s="133"/>
    </row>
    <row r="646" spans="1:9" ht="15" hidden="1">
      <c r="A646" s="131">
        <v>3012</v>
      </c>
      <c r="B646" s="64" t="s">
        <v>834</v>
      </c>
      <c r="C646" s="62">
        <v>1</v>
      </c>
      <c r="D646" s="119">
        <v>2</v>
      </c>
      <c r="E646" s="122" t="s">
        <v>441</v>
      </c>
      <c r="F646" s="23" t="s">
        <v>442</v>
      </c>
      <c r="G646" s="147"/>
      <c r="H646" s="143"/>
      <c r="I646" s="133"/>
    </row>
    <row r="647" spans="1:9" ht="36" hidden="1">
      <c r="A647" s="131"/>
      <c r="B647" s="61"/>
      <c r="C647" s="62"/>
      <c r="D647" s="119"/>
      <c r="E647" s="122" t="s">
        <v>739</v>
      </c>
      <c r="F647" s="20"/>
      <c r="G647" s="147"/>
      <c r="H647" s="143"/>
      <c r="I647" s="133"/>
    </row>
    <row r="648" spans="1:9" ht="15" hidden="1">
      <c r="A648" s="131"/>
      <c r="B648" s="61"/>
      <c r="C648" s="62"/>
      <c r="D648" s="119"/>
      <c r="E648" s="122" t="s">
        <v>741</v>
      </c>
      <c r="F648" s="20"/>
      <c r="G648" s="147"/>
      <c r="H648" s="143"/>
      <c r="I648" s="133"/>
    </row>
    <row r="649" spans="1:9" ht="15" hidden="1">
      <c r="A649" s="131"/>
      <c r="B649" s="61"/>
      <c r="C649" s="62"/>
      <c r="D649" s="119"/>
      <c r="E649" s="122" t="s">
        <v>741</v>
      </c>
      <c r="F649" s="20"/>
      <c r="G649" s="147"/>
      <c r="H649" s="143"/>
      <c r="I649" s="133"/>
    </row>
    <row r="650" spans="1:9" ht="15" hidden="1">
      <c r="A650" s="131">
        <v>3020</v>
      </c>
      <c r="B650" s="63" t="s">
        <v>834</v>
      </c>
      <c r="C650" s="60">
        <v>2</v>
      </c>
      <c r="D650" s="118">
        <v>0</v>
      </c>
      <c r="E650" s="123" t="s">
        <v>443</v>
      </c>
      <c r="F650" s="18" t="s">
        <v>444</v>
      </c>
      <c r="G650" s="147"/>
      <c r="H650" s="143"/>
      <c r="I650" s="133"/>
    </row>
    <row r="651" spans="1:9" s="19" customFormat="1" ht="10.5" customHeight="1" hidden="1">
      <c r="A651" s="131"/>
      <c r="B651" s="58"/>
      <c r="C651" s="60"/>
      <c r="D651" s="118"/>
      <c r="E651" s="122" t="s">
        <v>642</v>
      </c>
      <c r="F651" s="18"/>
      <c r="G651" s="146"/>
      <c r="H651" s="142"/>
      <c r="I651" s="132"/>
    </row>
    <row r="652" spans="1:9" ht="15" hidden="1">
      <c r="A652" s="131">
        <v>3021</v>
      </c>
      <c r="B652" s="64" t="s">
        <v>834</v>
      </c>
      <c r="C652" s="62">
        <v>2</v>
      </c>
      <c r="D652" s="119">
        <v>1</v>
      </c>
      <c r="E652" s="122" t="s">
        <v>443</v>
      </c>
      <c r="F652" s="23" t="s">
        <v>445</v>
      </c>
      <c r="G652" s="147"/>
      <c r="H652" s="143"/>
      <c r="I652" s="133"/>
    </row>
    <row r="653" spans="1:9" ht="36" hidden="1">
      <c r="A653" s="131"/>
      <c r="B653" s="61"/>
      <c r="C653" s="62"/>
      <c r="D653" s="119"/>
      <c r="E653" s="122" t="s">
        <v>739</v>
      </c>
      <c r="F653" s="20"/>
      <c r="G653" s="147"/>
      <c r="H653" s="143"/>
      <c r="I653" s="133"/>
    </row>
    <row r="654" spans="1:9" ht="15" hidden="1">
      <c r="A654" s="131"/>
      <c r="B654" s="61"/>
      <c r="C654" s="62"/>
      <c r="D654" s="119"/>
      <c r="E654" s="122" t="s">
        <v>741</v>
      </c>
      <c r="F654" s="20"/>
      <c r="G654" s="147"/>
      <c r="H654" s="143"/>
      <c r="I654" s="133"/>
    </row>
    <row r="655" spans="1:9" ht="15" hidden="1">
      <c r="A655" s="131"/>
      <c r="B655" s="61"/>
      <c r="C655" s="62"/>
      <c r="D655" s="119"/>
      <c r="E655" s="122" t="s">
        <v>741</v>
      </c>
      <c r="F655" s="20"/>
      <c r="G655" s="147"/>
      <c r="H655" s="143"/>
      <c r="I655" s="133"/>
    </row>
    <row r="656" spans="1:9" ht="15" hidden="1">
      <c r="A656" s="131">
        <v>3030</v>
      </c>
      <c r="B656" s="63" t="s">
        <v>834</v>
      </c>
      <c r="C656" s="60">
        <v>3</v>
      </c>
      <c r="D656" s="118">
        <v>0</v>
      </c>
      <c r="E656" s="123" t="s">
        <v>446</v>
      </c>
      <c r="F656" s="18" t="s">
        <v>447</v>
      </c>
      <c r="G656" s="147"/>
      <c r="H656" s="143"/>
      <c r="I656" s="133"/>
    </row>
    <row r="657" spans="1:9" s="19" customFormat="1" ht="10.5" customHeight="1" hidden="1">
      <c r="A657" s="131"/>
      <c r="B657" s="58"/>
      <c r="C657" s="60"/>
      <c r="D657" s="118"/>
      <c r="E657" s="122" t="s">
        <v>642</v>
      </c>
      <c r="F657" s="18"/>
      <c r="G657" s="146"/>
      <c r="H657" s="142"/>
      <c r="I657" s="132"/>
    </row>
    <row r="658" spans="1:9" s="19" customFormat="1" ht="10.5" customHeight="1" hidden="1">
      <c r="A658" s="131">
        <v>3031</v>
      </c>
      <c r="B658" s="64" t="s">
        <v>834</v>
      </c>
      <c r="C658" s="62">
        <v>3</v>
      </c>
      <c r="D658" s="119">
        <v>1</v>
      </c>
      <c r="E658" s="122" t="s">
        <v>446</v>
      </c>
      <c r="F658" s="18"/>
      <c r="G658" s="146"/>
      <c r="H658" s="142"/>
      <c r="I658" s="132"/>
    </row>
    <row r="659" spans="1:9" ht="15" hidden="1">
      <c r="A659" s="131">
        <v>3040</v>
      </c>
      <c r="B659" s="63" t="s">
        <v>834</v>
      </c>
      <c r="C659" s="60">
        <v>4</v>
      </c>
      <c r="D659" s="118">
        <v>0</v>
      </c>
      <c r="E659" s="123" t="s">
        <v>448</v>
      </c>
      <c r="F659" s="18" t="s">
        <v>449</v>
      </c>
      <c r="G659" s="147"/>
      <c r="H659" s="143"/>
      <c r="I659" s="133"/>
    </row>
    <row r="660" spans="1:9" s="19" customFormat="1" ht="10.5" customHeight="1" hidden="1">
      <c r="A660" s="131"/>
      <c r="B660" s="58"/>
      <c r="C660" s="60"/>
      <c r="D660" s="118"/>
      <c r="E660" s="122" t="s">
        <v>642</v>
      </c>
      <c r="F660" s="18"/>
      <c r="G660" s="146"/>
      <c r="H660" s="142"/>
      <c r="I660" s="132"/>
    </row>
    <row r="661" spans="1:9" ht="15" hidden="1">
      <c r="A661" s="131">
        <v>3041</v>
      </c>
      <c r="B661" s="64" t="s">
        <v>834</v>
      </c>
      <c r="C661" s="62">
        <v>4</v>
      </c>
      <c r="D661" s="119">
        <v>1</v>
      </c>
      <c r="E661" s="122" t="s">
        <v>448</v>
      </c>
      <c r="F661" s="23" t="s">
        <v>450</v>
      </c>
      <c r="G661" s="147"/>
      <c r="H661" s="143"/>
      <c r="I661" s="133"/>
    </row>
    <row r="662" spans="1:9" ht="36" hidden="1">
      <c r="A662" s="131"/>
      <c r="B662" s="61"/>
      <c r="C662" s="62"/>
      <c r="D662" s="119"/>
      <c r="E662" s="122" t="s">
        <v>739</v>
      </c>
      <c r="F662" s="20"/>
      <c r="G662" s="147"/>
      <c r="H662" s="143"/>
      <c r="I662" s="133"/>
    </row>
    <row r="663" spans="1:9" ht="15" hidden="1">
      <c r="A663" s="131"/>
      <c r="B663" s="61"/>
      <c r="C663" s="62"/>
      <c r="D663" s="119"/>
      <c r="E663" s="122" t="s">
        <v>741</v>
      </c>
      <c r="F663" s="20"/>
      <c r="G663" s="147"/>
      <c r="H663" s="143"/>
      <c r="I663" s="133"/>
    </row>
    <row r="664" spans="1:9" ht="15" hidden="1">
      <c r="A664" s="131"/>
      <c r="B664" s="61"/>
      <c r="C664" s="62"/>
      <c r="D664" s="119"/>
      <c r="E664" s="122" t="s">
        <v>741</v>
      </c>
      <c r="F664" s="20"/>
      <c r="G664" s="147"/>
      <c r="H664" s="143"/>
      <c r="I664" s="133"/>
    </row>
    <row r="665" spans="1:9" ht="15" hidden="1">
      <c r="A665" s="131">
        <v>3050</v>
      </c>
      <c r="B665" s="63" t="s">
        <v>834</v>
      </c>
      <c r="C665" s="60">
        <v>5</v>
      </c>
      <c r="D665" s="118">
        <v>0</v>
      </c>
      <c r="E665" s="123" t="s">
        <v>451</v>
      </c>
      <c r="F665" s="18" t="s">
        <v>452</v>
      </c>
      <c r="G665" s="147"/>
      <c r="H665" s="143"/>
      <c r="I665" s="133"/>
    </row>
    <row r="666" spans="1:9" s="19" customFormat="1" ht="10.5" customHeight="1" hidden="1">
      <c r="A666" s="131"/>
      <c r="B666" s="58"/>
      <c r="C666" s="60"/>
      <c r="D666" s="118"/>
      <c r="E666" s="122" t="s">
        <v>642</v>
      </c>
      <c r="F666" s="18"/>
      <c r="G666" s="146"/>
      <c r="H666" s="142"/>
      <c r="I666" s="132"/>
    </row>
    <row r="667" spans="1:9" ht="15" hidden="1">
      <c r="A667" s="131">
        <v>3051</v>
      </c>
      <c r="B667" s="64" t="s">
        <v>834</v>
      </c>
      <c r="C667" s="62">
        <v>5</v>
      </c>
      <c r="D667" s="119">
        <v>1</v>
      </c>
      <c r="E667" s="122" t="s">
        <v>451</v>
      </c>
      <c r="F667" s="23" t="s">
        <v>452</v>
      </c>
      <c r="G667" s="147"/>
      <c r="H667" s="143"/>
      <c r="I667" s="133"/>
    </row>
    <row r="668" spans="1:9" ht="36" hidden="1">
      <c r="A668" s="131"/>
      <c r="B668" s="61"/>
      <c r="C668" s="62"/>
      <c r="D668" s="119"/>
      <c r="E668" s="122" t="s">
        <v>739</v>
      </c>
      <c r="F668" s="20"/>
      <c r="G668" s="147"/>
      <c r="H668" s="143"/>
      <c r="I668" s="133"/>
    </row>
    <row r="669" spans="1:9" ht="15" hidden="1">
      <c r="A669" s="131"/>
      <c r="B669" s="61"/>
      <c r="C669" s="62"/>
      <c r="D669" s="119"/>
      <c r="E669" s="122" t="s">
        <v>741</v>
      </c>
      <c r="F669" s="20"/>
      <c r="G669" s="147"/>
      <c r="H669" s="143"/>
      <c r="I669" s="133"/>
    </row>
    <row r="670" spans="1:9" ht="15" hidden="1">
      <c r="A670" s="131"/>
      <c r="B670" s="61"/>
      <c r="C670" s="62"/>
      <c r="D670" s="119"/>
      <c r="E670" s="122" t="s">
        <v>741</v>
      </c>
      <c r="F670" s="20"/>
      <c r="G670" s="147"/>
      <c r="H670" s="143"/>
      <c r="I670" s="133"/>
    </row>
    <row r="671" spans="1:9" ht="15" hidden="1">
      <c r="A671" s="131">
        <v>3060</v>
      </c>
      <c r="B671" s="63" t="s">
        <v>834</v>
      </c>
      <c r="C671" s="60">
        <v>6</v>
      </c>
      <c r="D671" s="118">
        <v>0</v>
      </c>
      <c r="E671" s="123" t="s">
        <v>453</v>
      </c>
      <c r="F671" s="18" t="s">
        <v>454</v>
      </c>
      <c r="G671" s="147"/>
      <c r="H671" s="143"/>
      <c r="I671" s="133"/>
    </row>
    <row r="672" spans="1:9" s="19" customFormat="1" ht="10.5" customHeight="1" hidden="1">
      <c r="A672" s="131"/>
      <c r="B672" s="58"/>
      <c r="C672" s="60"/>
      <c r="D672" s="118"/>
      <c r="E672" s="122" t="s">
        <v>642</v>
      </c>
      <c r="F672" s="18"/>
      <c r="G672" s="146"/>
      <c r="H672" s="142"/>
      <c r="I672" s="132"/>
    </row>
    <row r="673" spans="1:9" ht="15" hidden="1">
      <c r="A673" s="131">
        <v>3061</v>
      </c>
      <c r="B673" s="64" t="s">
        <v>834</v>
      </c>
      <c r="C673" s="62">
        <v>6</v>
      </c>
      <c r="D673" s="119">
        <v>1</v>
      </c>
      <c r="E673" s="122" t="s">
        <v>453</v>
      </c>
      <c r="F673" s="23" t="s">
        <v>454</v>
      </c>
      <c r="G673" s="147"/>
      <c r="H673" s="143"/>
      <c r="I673" s="133"/>
    </row>
    <row r="674" spans="1:9" ht="36" hidden="1">
      <c r="A674" s="131"/>
      <c r="B674" s="61"/>
      <c r="C674" s="62"/>
      <c r="D674" s="119"/>
      <c r="E674" s="122" t="s">
        <v>739</v>
      </c>
      <c r="F674" s="20"/>
      <c r="G674" s="147"/>
      <c r="H674" s="143"/>
      <c r="I674" s="133"/>
    </row>
    <row r="675" spans="1:9" ht="15" hidden="1">
      <c r="A675" s="131"/>
      <c r="B675" s="61"/>
      <c r="C675" s="62"/>
      <c r="D675" s="119"/>
      <c r="E675" s="122" t="s">
        <v>741</v>
      </c>
      <c r="F675" s="20"/>
      <c r="G675" s="147"/>
      <c r="H675" s="143"/>
      <c r="I675" s="133"/>
    </row>
    <row r="676" spans="1:9" ht="15" hidden="1">
      <c r="A676" s="131"/>
      <c r="B676" s="61"/>
      <c r="C676" s="62"/>
      <c r="D676" s="119"/>
      <c r="E676" s="122" t="s">
        <v>741</v>
      </c>
      <c r="F676" s="20"/>
      <c r="G676" s="147"/>
      <c r="H676" s="143"/>
      <c r="I676" s="133"/>
    </row>
    <row r="677" spans="1:9" ht="36">
      <c r="A677" s="131">
        <v>3070</v>
      </c>
      <c r="B677" s="63" t="s">
        <v>834</v>
      </c>
      <c r="C677" s="60">
        <v>7</v>
      </c>
      <c r="D677" s="118">
        <v>0</v>
      </c>
      <c r="E677" s="123" t="s">
        <v>455</v>
      </c>
      <c r="F677" s="18" t="s">
        <v>456</v>
      </c>
      <c r="G677" s="512">
        <f>H677+I677</f>
        <v>600</v>
      </c>
      <c r="H677" s="507">
        <f>H679</f>
        <v>600</v>
      </c>
      <c r="I677" s="507">
        <f>I679</f>
        <v>0</v>
      </c>
    </row>
    <row r="678" spans="1:9" s="19" customFormat="1" ht="10.5" customHeight="1">
      <c r="A678" s="131"/>
      <c r="B678" s="58"/>
      <c r="C678" s="60"/>
      <c r="D678" s="118"/>
      <c r="E678" s="122" t="s">
        <v>642</v>
      </c>
      <c r="F678" s="18"/>
      <c r="G678" s="146"/>
      <c r="H678" s="142"/>
      <c r="I678" s="132"/>
    </row>
    <row r="679" spans="1:9" ht="24">
      <c r="A679" s="131">
        <v>3071</v>
      </c>
      <c r="B679" s="64" t="s">
        <v>834</v>
      </c>
      <c r="C679" s="62">
        <v>7</v>
      </c>
      <c r="D679" s="119">
        <v>1</v>
      </c>
      <c r="E679" s="122" t="s">
        <v>455</v>
      </c>
      <c r="F679" s="23" t="s">
        <v>458</v>
      </c>
      <c r="G679" s="512">
        <f>H679+I679</f>
        <v>600</v>
      </c>
      <c r="H679" s="507">
        <f>H681</f>
        <v>600</v>
      </c>
      <c r="I679" s="507">
        <f>I681</f>
        <v>0</v>
      </c>
    </row>
    <row r="680" spans="1:9" ht="36">
      <c r="A680" s="131"/>
      <c r="B680" s="61"/>
      <c r="C680" s="62"/>
      <c r="D680" s="119"/>
      <c r="E680" s="122" t="s">
        <v>739</v>
      </c>
      <c r="F680" s="20"/>
      <c r="G680" s="147"/>
      <c r="H680" s="143"/>
      <c r="I680" s="133"/>
    </row>
    <row r="681" spans="1:9" ht="24">
      <c r="A681" s="131"/>
      <c r="B681" s="61"/>
      <c r="C681" s="62"/>
      <c r="D681" s="119"/>
      <c r="E681" s="122" t="s">
        <v>136</v>
      </c>
      <c r="F681" s="20"/>
      <c r="G681" s="512">
        <f>H681+I681</f>
        <v>600</v>
      </c>
      <c r="H681" s="507">
        <v>600</v>
      </c>
      <c r="I681" s="133"/>
    </row>
    <row r="682" spans="1:9" ht="15" hidden="1">
      <c r="A682" s="131"/>
      <c r="B682" s="61"/>
      <c r="C682" s="62"/>
      <c r="D682" s="119"/>
      <c r="E682" s="122" t="s">
        <v>741</v>
      </c>
      <c r="F682" s="20"/>
      <c r="G682" s="147"/>
      <c r="H682" s="143"/>
      <c r="I682" s="133"/>
    </row>
    <row r="683" spans="1:9" ht="36" hidden="1">
      <c r="A683" s="131">
        <v>3080</v>
      </c>
      <c r="B683" s="63" t="s">
        <v>834</v>
      </c>
      <c r="C683" s="60">
        <v>8</v>
      </c>
      <c r="D683" s="118">
        <v>0</v>
      </c>
      <c r="E683" s="123" t="s">
        <v>459</v>
      </c>
      <c r="F683" s="18" t="s">
        <v>460</v>
      </c>
      <c r="G683" s="147"/>
      <c r="H683" s="143"/>
      <c r="I683" s="133"/>
    </row>
    <row r="684" spans="1:9" s="19" customFormat="1" ht="10.5" customHeight="1" hidden="1">
      <c r="A684" s="131"/>
      <c r="B684" s="58"/>
      <c r="C684" s="60"/>
      <c r="D684" s="118"/>
      <c r="E684" s="122" t="s">
        <v>642</v>
      </c>
      <c r="F684" s="18"/>
      <c r="G684" s="146"/>
      <c r="H684" s="142"/>
      <c r="I684" s="132"/>
    </row>
    <row r="685" spans="1:9" ht="36" hidden="1">
      <c r="A685" s="131">
        <v>3081</v>
      </c>
      <c r="B685" s="64" t="s">
        <v>834</v>
      </c>
      <c r="C685" s="62">
        <v>8</v>
      </c>
      <c r="D685" s="119">
        <v>1</v>
      </c>
      <c r="E685" s="122" t="s">
        <v>459</v>
      </c>
      <c r="F685" s="23" t="s">
        <v>461</v>
      </c>
      <c r="G685" s="147"/>
      <c r="H685" s="143"/>
      <c r="I685" s="133"/>
    </row>
    <row r="686" spans="1:9" s="19" customFormat="1" ht="10.5" customHeight="1" hidden="1">
      <c r="A686" s="131"/>
      <c r="B686" s="58"/>
      <c r="C686" s="60"/>
      <c r="D686" s="118"/>
      <c r="E686" s="122" t="s">
        <v>642</v>
      </c>
      <c r="F686" s="18"/>
      <c r="G686" s="146"/>
      <c r="H686" s="142"/>
      <c r="I686" s="132"/>
    </row>
    <row r="687" spans="1:9" ht="28.5" hidden="1">
      <c r="A687" s="131">
        <v>3090</v>
      </c>
      <c r="B687" s="63" t="s">
        <v>834</v>
      </c>
      <c r="C687" s="65">
        <v>9</v>
      </c>
      <c r="D687" s="118">
        <v>0</v>
      </c>
      <c r="E687" s="123" t="s">
        <v>462</v>
      </c>
      <c r="F687" s="18" t="s">
        <v>463</v>
      </c>
      <c r="G687" s="147"/>
      <c r="H687" s="143"/>
      <c r="I687" s="133"/>
    </row>
    <row r="688" spans="1:9" s="19" customFormat="1" ht="10.5" customHeight="1" hidden="1">
      <c r="A688" s="131"/>
      <c r="B688" s="58"/>
      <c r="C688" s="60"/>
      <c r="D688" s="118"/>
      <c r="E688" s="122" t="s">
        <v>642</v>
      </c>
      <c r="F688" s="18"/>
      <c r="G688" s="146"/>
      <c r="H688" s="142"/>
      <c r="I688" s="132"/>
    </row>
    <row r="689" spans="1:9" ht="17.25" customHeight="1" hidden="1">
      <c r="A689" s="134">
        <v>3091</v>
      </c>
      <c r="B689" s="64" t="s">
        <v>834</v>
      </c>
      <c r="C689" s="66">
        <v>9</v>
      </c>
      <c r="D689" s="120">
        <v>1</v>
      </c>
      <c r="E689" s="127" t="s">
        <v>462</v>
      </c>
      <c r="F689" s="28" t="s">
        <v>464</v>
      </c>
      <c r="G689" s="148"/>
      <c r="H689" s="144"/>
      <c r="I689" s="135"/>
    </row>
    <row r="690" spans="1:9" ht="36" hidden="1">
      <c r="A690" s="131"/>
      <c r="B690" s="61"/>
      <c r="C690" s="62"/>
      <c r="D690" s="119"/>
      <c r="E690" s="122" t="s">
        <v>739</v>
      </c>
      <c r="F690" s="20"/>
      <c r="G690" s="147"/>
      <c r="H690" s="143"/>
      <c r="I690" s="133"/>
    </row>
    <row r="691" spans="1:9" ht="15" hidden="1">
      <c r="A691" s="131"/>
      <c r="B691" s="61"/>
      <c r="C691" s="62"/>
      <c r="D691" s="119"/>
      <c r="E691" s="122" t="s">
        <v>741</v>
      </c>
      <c r="F691" s="20"/>
      <c r="G691" s="147"/>
      <c r="H691" s="143"/>
      <c r="I691" s="133"/>
    </row>
    <row r="692" spans="1:9" ht="15" hidden="1">
      <c r="A692" s="131"/>
      <c r="B692" s="61"/>
      <c r="C692" s="62"/>
      <c r="D692" s="119"/>
      <c r="E692" s="122" t="s">
        <v>741</v>
      </c>
      <c r="F692" s="20"/>
      <c r="G692" s="147"/>
      <c r="H692" s="143"/>
      <c r="I692" s="133"/>
    </row>
    <row r="693" spans="1:9" ht="30" customHeight="1" hidden="1">
      <c r="A693" s="134">
        <v>3092</v>
      </c>
      <c r="B693" s="64" t="s">
        <v>834</v>
      </c>
      <c r="C693" s="66">
        <v>9</v>
      </c>
      <c r="D693" s="120">
        <v>2</v>
      </c>
      <c r="E693" s="127" t="s">
        <v>855</v>
      </c>
      <c r="F693" s="28"/>
      <c r="G693" s="148"/>
      <c r="H693" s="144"/>
      <c r="I693" s="135"/>
    </row>
    <row r="694" spans="1:9" ht="36" hidden="1">
      <c r="A694" s="131"/>
      <c r="B694" s="61"/>
      <c r="C694" s="62"/>
      <c r="D694" s="119"/>
      <c r="E694" s="122" t="s">
        <v>739</v>
      </c>
      <c r="F694" s="20"/>
      <c r="G694" s="147"/>
      <c r="H694" s="143"/>
      <c r="I694" s="133"/>
    </row>
    <row r="695" spans="1:9" ht="15" hidden="1">
      <c r="A695" s="131"/>
      <c r="B695" s="61"/>
      <c r="C695" s="62"/>
      <c r="D695" s="119"/>
      <c r="E695" s="122" t="s">
        <v>741</v>
      </c>
      <c r="F695" s="20"/>
      <c r="G695" s="147"/>
      <c r="H695" s="143"/>
      <c r="I695" s="133"/>
    </row>
    <row r="696" spans="1:9" ht="15" hidden="1">
      <c r="A696" s="131"/>
      <c r="B696" s="61"/>
      <c r="C696" s="62"/>
      <c r="D696" s="119"/>
      <c r="E696" s="122" t="s">
        <v>741</v>
      </c>
      <c r="F696" s="20"/>
      <c r="G696" s="147"/>
      <c r="H696" s="143"/>
      <c r="I696" s="133"/>
    </row>
    <row r="697" spans="1:9" s="162" customFormat="1" ht="32.25" customHeight="1">
      <c r="A697" s="167">
        <v>3100</v>
      </c>
      <c r="B697" s="168" t="s">
        <v>835</v>
      </c>
      <c r="C697" s="168">
        <v>0</v>
      </c>
      <c r="D697" s="169">
        <v>0</v>
      </c>
      <c r="E697" s="170" t="s">
        <v>482</v>
      </c>
      <c r="F697" s="171"/>
      <c r="G697" s="513">
        <f>G701</f>
        <v>13756.6</v>
      </c>
      <c r="H697" s="513">
        <f>H701</f>
        <v>25768.5</v>
      </c>
      <c r="I697" s="159">
        <f>I699</f>
        <v>0</v>
      </c>
    </row>
    <row r="698" spans="1:9" ht="11.25" customHeight="1">
      <c r="A698" s="134"/>
      <c r="B698" s="58"/>
      <c r="C698" s="59"/>
      <c r="D698" s="117"/>
      <c r="E698" s="122" t="s">
        <v>641</v>
      </c>
      <c r="F698" s="17"/>
      <c r="G698" s="539"/>
      <c r="H698" s="509"/>
      <c r="I698" s="130"/>
    </row>
    <row r="699" spans="1:9" ht="24">
      <c r="A699" s="134">
        <v>3110</v>
      </c>
      <c r="B699" s="67" t="s">
        <v>835</v>
      </c>
      <c r="C699" s="67">
        <v>1</v>
      </c>
      <c r="D699" s="121">
        <v>0</v>
      </c>
      <c r="E699" s="125" t="s">
        <v>574</v>
      </c>
      <c r="F699" s="23"/>
      <c r="G699" s="512"/>
      <c r="H699" s="507"/>
      <c r="I699" s="133"/>
    </row>
    <row r="700" spans="1:9" s="19" customFormat="1" ht="10.5" customHeight="1">
      <c r="A700" s="134"/>
      <c r="B700" s="58"/>
      <c r="C700" s="60"/>
      <c r="D700" s="118"/>
      <c r="E700" s="122" t="s">
        <v>642</v>
      </c>
      <c r="F700" s="18"/>
      <c r="G700" s="518"/>
      <c r="H700" s="503"/>
      <c r="I700" s="132"/>
    </row>
    <row r="701" spans="1:9" ht="15.75" thickBot="1">
      <c r="A701" s="136">
        <v>3112</v>
      </c>
      <c r="B701" s="137" t="s">
        <v>835</v>
      </c>
      <c r="C701" s="137">
        <v>1</v>
      </c>
      <c r="D701" s="138">
        <v>2</v>
      </c>
      <c r="E701" s="128" t="s">
        <v>576</v>
      </c>
      <c r="F701" s="140"/>
      <c r="G701" s="540">
        <f>G703+G704</f>
        <v>13756.6</v>
      </c>
      <c r="H701" s="532">
        <f>H703+H704</f>
        <v>25768.5</v>
      </c>
      <c r="I701" s="139"/>
    </row>
    <row r="702" spans="1:9" ht="45.75" customHeight="1">
      <c r="A702" s="131"/>
      <c r="B702" s="61"/>
      <c r="C702" s="62"/>
      <c r="D702" s="119"/>
      <c r="E702" s="122" t="s">
        <v>739</v>
      </c>
      <c r="F702" s="20"/>
      <c r="G702" s="512"/>
      <c r="H702" s="507"/>
      <c r="I702" s="133"/>
    </row>
    <row r="703" spans="1:9" ht="15">
      <c r="A703" s="131"/>
      <c r="B703" s="61"/>
      <c r="C703" s="62"/>
      <c r="D703" s="119"/>
      <c r="E703" s="122" t="s">
        <v>137</v>
      </c>
      <c r="F703" s="20"/>
      <c r="G703" s="512">
        <f>H703+I703-Sheet1!F137</f>
        <v>13756.6</v>
      </c>
      <c r="H703" s="507">
        <f>25770.5+498-500</f>
        <v>25768.5</v>
      </c>
      <c r="I703" s="133"/>
    </row>
    <row r="704" spans="1:9" ht="15">
      <c r="A704" s="131"/>
      <c r="B704" s="61"/>
      <c r="C704" s="62"/>
      <c r="D704" s="119"/>
      <c r="E704" s="122"/>
      <c r="F704" s="20"/>
      <c r="G704" s="512"/>
      <c r="H704" s="507"/>
      <c r="I704" s="133"/>
    </row>
    <row r="705" spans="2:8" ht="15" hidden="1">
      <c r="B705" s="68"/>
      <c r="C705" s="69"/>
      <c r="D705" s="70"/>
      <c r="E705" s="27">
        <v>4232</v>
      </c>
      <c r="H705" s="10">
        <v>5.5</v>
      </c>
    </row>
    <row r="706" spans="2:8" ht="15" hidden="1">
      <c r="B706" s="71"/>
      <c r="C706" s="69"/>
      <c r="D706" s="70"/>
      <c r="E706" s="27">
        <v>4239</v>
      </c>
      <c r="H706" s="10">
        <v>130</v>
      </c>
    </row>
    <row r="707" spans="2:8" ht="15" hidden="1">
      <c r="B707" s="71"/>
      <c r="C707" s="69"/>
      <c r="D707" s="70"/>
      <c r="E707" s="567">
        <v>4261</v>
      </c>
      <c r="H707" s="10">
        <v>60</v>
      </c>
    </row>
    <row r="708" spans="2:8" ht="15" hidden="1">
      <c r="B708" s="71"/>
      <c r="C708" s="72"/>
      <c r="D708" s="73"/>
      <c r="E708" s="27">
        <v>4639</v>
      </c>
      <c r="H708" s="10">
        <v>1859</v>
      </c>
    </row>
    <row r="709" spans="5:8" ht="15" hidden="1">
      <c r="E709" s="27">
        <v>4822</v>
      </c>
      <c r="H709" s="10">
        <v>15</v>
      </c>
    </row>
    <row r="710" spans="5:8" ht="15" hidden="1">
      <c r="E710" s="27">
        <v>4213</v>
      </c>
      <c r="H710" s="10">
        <f>1836.4-349</f>
        <v>1487.4</v>
      </c>
    </row>
    <row r="711" spans="5:8" ht="15" hidden="1">
      <c r="E711" s="27">
        <v>4239</v>
      </c>
      <c r="H711" s="10">
        <v>2450</v>
      </c>
    </row>
    <row r="712" spans="5:8" ht="15" hidden="1">
      <c r="E712" s="27">
        <v>4251</v>
      </c>
      <c r="H712" s="10">
        <v>5110</v>
      </c>
    </row>
    <row r="713" spans="5:8" ht="15" hidden="1">
      <c r="E713" s="27">
        <v>4264</v>
      </c>
      <c r="H713" s="10">
        <f>1865-240</f>
        <v>1625</v>
      </c>
    </row>
    <row r="714" spans="5:8" ht="15" hidden="1">
      <c r="E714" s="27">
        <v>4267</v>
      </c>
      <c r="H714" s="10">
        <v>320</v>
      </c>
    </row>
    <row r="715" spans="5:8" ht="15" hidden="1">
      <c r="E715" s="27">
        <v>4269</v>
      </c>
      <c r="H715" s="10">
        <f>5456-2220</f>
        <v>3236</v>
      </c>
    </row>
    <row r="716" spans="5:8" ht="15" hidden="1">
      <c r="E716" s="27">
        <v>4729</v>
      </c>
      <c r="H716" s="10">
        <v>6050</v>
      </c>
    </row>
    <row r="717" spans="5:8" ht="15" hidden="1">
      <c r="E717" s="27">
        <v>4819</v>
      </c>
      <c r="H717" s="10">
        <v>350</v>
      </c>
    </row>
    <row r="718" spans="5:8" ht="15" hidden="1">
      <c r="E718" s="27">
        <v>4891</v>
      </c>
      <c r="H718" s="10">
        <v>0</v>
      </c>
    </row>
    <row r="719" spans="5:8" ht="15" hidden="1">
      <c r="E719" s="27">
        <v>4239</v>
      </c>
      <c r="H719" s="10">
        <v>4255.5</v>
      </c>
    </row>
  </sheetData>
  <sheetProtection/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V-Q</cp:lastModifiedBy>
  <cp:lastPrinted>2018-01-15T08:36:11Z</cp:lastPrinted>
  <dcterms:created xsi:type="dcterms:W3CDTF">1996-10-14T23:33:28Z</dcterms:created>
  <dcterms:modified xsi:type="dcterms:W3CDTF">2018-01-15T11:14:55Z</dcterms:modified>
  <cp:category/>
  <cp:version/>
  <cp:contentType/>
  <cp:contentStatus/>
</cp:coreProperties>
</file>