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/>
  </bookViews>
  <sheets>
    <sheet name="ՀԱՎԵԼՎԱԾ 3 ԵՆԹԱԿԱ ԿԱՌՈՒՅՑՆԵՐ  ," sheetId="13" r:id="rId1"/>
    <sheet name="Sheet1" sheetId="14" r:id="rId2"/>
  </sheets>
  <calcPr calcId="124519"/>
</workbook>
</file>

<file path=xl/calcChain.xml><?xml version="1.0" encoding="utf-8"?>
<calcChain xmlns="http://schemas.openxmlformats.org/spreadsheetml/2006/main">
  <c r="F149" i="13"/>
  <c r="G64" i="14"/>
  <c r="E64"/>
  <c r="D64"/>
  <c r="C64"/>
  <c r="F63"/>
  <c r="F62"/>
  <c r="F61"/>
  <c r="F60"/>
  <c r="F59"/>
  <c r="F58"/>
  <c r="F57"/>
  <c r="F56"/>
  <c r="F55"/>
  <c r="F54"/>
  <c r="F53"/>
  <c r="F51"/>
  <c r="F50"/>
  <c r="F49"/>
  <c r="F48"/>
  <c r="F47"/>
  <c r="F46"/>
  <c r="F45"/>
  <c r="F43"/>
  <c r="F41"/>
  <c r="F40"/>
  <c r="F39"/>
  <c r="F38"/>
  <c r="F37"/>
  <c r="F35"/>
  <c r="F34"/>
  <c r="F33"/>
  <c r="F32"/>
  <c r="F31"/>
  <c r="F30"/>
  <c r="F28"/>
  <c r="F27"/>
  <c r="F26"/>
  <c r="F25"/>
  <c r="F24"/>
  <c r="F23"/>
  <c r="F22"/>
  <c r="F21"/>
  <c r="F20"/>
  <c r="F18"/>
  <c r="F16"/>
  <c r="F15"/>
  <c r="F14"/>
  <c r="F13"/>
  <c r="F12"/>
  <c r="F11"/>
  <c r="F10"/>
  <c r="F64" s="1"/>
  <c r="E294" i="13"/>
  <c r="D294"/>
  <c r="C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E268"/>
  <c r="D268"/>
  <c r="C268"/>
  <c r="F267"/>
  <c r="F266"/>
  <c r="F265"/>
  <c r="F264"/>
  <c r="F263"/>
  <c r="F262"/>
  <c r="F261"/>
  <c r="F260"/>
  <c r="F259"/>
  <c r="F258"/>
  <c r="F257"/>
  <c r="F256"/>
  <c r="F255"/>
  <c r="F254"/>
  <c r="F268" s="1"/>
  <c r="D249"/>
  <c r="C249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F240"/>
  <c r="E239"/>
  <c r="F239" s="1"/>
  <c r="E238"/>
  <c r="F238" s="1"/>
  <c r="E237"/>
  <c r="F237" s="1"/>
  <c r="E236"/>
  <c r="E249" s="1"/>
  <c r="F235"/>
  <c r="F234"/>
  <c r="F233"/>
  <c r="F232"/>
  <c r="E227"/>
  <c r="C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D200"/>
  <c r="F200" s="1"/>
  <c r="F199"/>
  <c r="D198"/>
  <c r="F198" s="1"/>
  <c r="D197"/>
  <c r="F197" s="1"/>
  <c r="F227" s="1"/>
  <c r="E193"/>
  <c r="C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D158"/>
  <c r="D193" s="1"/>
  <c r="E153"/>
  <c r="D153"/>
  <c r="C153"/>
  <c r="F152"/>
  <c r="F151"/>
  <c r="F150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E123"/>
  <c r="D123"/>
  <c r="C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E92"/>
  <c r="D92"/>
  <c r="C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E47"/>
  <c r="D47"/>
  <c r="C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E21"/>
  <c r="D21"/>
  <c r="C21"/>
  <c r="F20"/>
  <c r="F19"/>
  <c r="F18"/>
  <c r="F17"/>
  <c r="F16"/>
  <c r="F15"/>
  <c r="F14"/>
  <c r="F13"/>
  <c r="F12"/>
  <c r="F11"/>
  <c r="F10"/>
  <c r="F9"/>
  <c r="F8"/>
  <c r="F92" l="1"/>
  <c r="F21"/>
  <c r="F47"/>
  <c r="F123"/>
  <c r="F153"/>
  <c r="F294"/>
  <c r="D227"/>
  <c r="F236"/>
  <c r="F249" s="1"/>
  <c r="F158"/>
  <c r="F193" s="1"/>
</calcChain>
</file>

<file path=xl/sharedStrings.xml><?xml version="1.0" encoding="utf-8"?>
<sst xmlns="http://schemas.openxmlformats.org/spreadsheetml/2006/main" count="405" uniqueCount="143">
  <si>
    <t>Արամ Հարությունյան</t>
  </si>
  <si>
    <t xml:space="preserve"> Ստորագյություն</t>
  </si>
  <si>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</si>
  <si>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</si>
  <si>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</si>
  <si>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</si>
  <si>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</si>
  <si>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</si>
  <si>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</si>
  <si>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</si>
  <si>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</si>
  <si>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</si>
  <si>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</si>
  <si>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</si>
  <si>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</si>
  <si>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</si>
  <si>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</si>
  <si>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</si>
  <si>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</si>
  <si>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</si>
  <si>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</si>
  <si>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</si>
  <si>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</si>
  <si>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</si>
  <si>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</si>
  <si>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</si>
  <si>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</si>
  <si>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</si>
  <si>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</si>
  <si>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</si>
  <si>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</si>
  <si>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</si>
  <si>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</si>
  <si>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</si>
  <si>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</si>
  <si>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</si>
  <si>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</si>
  <si>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</si>
  <si>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</si>
  <si>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Դռնապահ</t>
  </si>
  <si>
    <t>բուժ Եղբայր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</si>
  <si>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</si>
  <si>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</si>
  <si>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</si>
  <si>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</si>
  <si>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</si>
  <si>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</si>
  <si>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</si>
  <si>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</si>
  <si>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</si>
  <si>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</si>
  <si>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Բեմի ձայն օպերատ</t>
  </si>
  <si>
    <t>Նկարիչ</t>
  </si>
  <si>
    <t>Հյուսն փականագործ</t>
  </si>
  <si>
    <t>Այգեպան</t>
  </si>
  <si>
    <t>Դաստիրակ մանկ,</t>
  </si>
  <si>
    <t>Դաստիրակ</t>
  </si>
  <si>
    <t>Դաստիրակի օգնական</t>
  </si>
  <si>
    <t>Եարժիշտական Դաստ,</t>
  </si>
  <si>
    <t>գործավար</t>
  </si>
  <si>
    <t>Խոհարար</t>
  </si>
  <si>
    <t>Խոհարար օգնական</t>
  </si>
  <si>
    <t>Օժանդակ Բանվոր</t>
  </si>
  <si>
    <t>Դերձակ</t>
  </si>
  <si>
    <t>Լոգոպետ</t>
  </si>
  <si>
    <t>Ֆիզ,Հրահ</t>
  </si>
  <si>
    <t>Լվացքարար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</si>
  <si>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</si>
  <si>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</si>
  <si>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</si>
  <si>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</si>
  <si>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</si>
  <si>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Ð³Ù³Ï³ñ·.ûå»ñ³ïáñ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</si>
  <si>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</si>
  <si>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</si>
  <si>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</si>
  <si>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</si>
  <si>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</si>
  <si>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</si>
  <si>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</si>
  <si>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ö³Ï³Ý³Ï³·áñÍ</t>
  </si>
  <si>
    <t>Ðá·»µ³Ý</t>
  </si>
  <si>
    <t xml:space="preserve">              Վարդենիսի  քաղաքի    ,,Քաղաքային   Գրադարան ,, ԵԲՀ</t>
  </si>
  <si>
    <t>²í³· ·ñ³¹³ñ³Ý³í³ñ</t>
  </si>
  <si>
    <t>îÝï»ëí³ñ</t>
  </si>
  <si>
    <t xml:space="preserve">              Վարդենիսի  քաղաքի    ,,Մանկական   Գրադարան ,, ԵԲՀ</t>
  </si>
  <si>
    <t>Î³½Ù³ñ³ñ</t>
  </si>
  <si>
    <t>փոխտնօրեն</t>
  </si>
  <si>
    <t>Համայնքի ղեկավարի դրույքաչափի  համեմատ ( % -ային արտահյտությամբ)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</si>
  <si>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</si>
  <si>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</si>
  <si>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</si>
  <si>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</si>
  <si>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</si>
  <si>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Վարչական ղեկավար Ն,Շորժա</t>
  </si>
  <si>
    <t>Վարչական ղեկավար Վ,Շորժա</t>
  </si>
  <si>
    <t>ՀԱՄԱՅՆՔԱՅԻՆ ԾԱՌԱՅՈՒԹՅԱՆ ՊԱՇՏՈՆՆԵՐ</t>
  </si>
  <si>
    <t>Աշխատակազմի քարտուղար</t>
  </si>
  <si>
    <t xml:space="preserve">Ֆինանսատնտեսագիտական, եկամուտների հաշվառման և հավաքագրման, ծրագրերի կազմման և համակարգման բաժին
</t>
  </si>
  <si>
    <t>Գլխ մասնագետ</t>
  </si>
  <si>
    <t>Առաջատար մասնագետ</t>
  </si>
  <si>
    <t>Երկրորդ կարգի մասնագետ</t>
  </si>
  <si>
    <t xml:space="preserve">  Քաղաքաշինության, բնապահպանության, գյուղատնտեսության և հողի վերահսկողության բաժին </t>
  </si>
  <si>
    <t>Գլխ,մասնագետ</t>
  </si>
  <si>
    <t>Առաջին կարգի մասնագետ</t>
  </si>
  <si>
    <t>2-րդ կարգի մասնագետ</t>
  </si>
  <si>
    <t xml:space="preserve">  ÎñÃáõÃÛ³Ý,Ùß³ÏáõÛÃÇ,ëåáñïÇ,»ñÇï³ë³ñ¹áõÃÛ³Ý ¨ ëáóÇ³É³Ï³Ý ³ç³ÏóáõÃÛ³Ý µ³ÅÇÝ </t>
  </si>
  <si>
    <t>Գլխավոր Մասնագետ</t>
  </si>
  <si>
    <t>Քաղաքացիական կացության ակտերի գրանցման Վարդենիսի տարածքային բաժին</t>
  </si>
  <si>
    <t>ԱՇԽԱՏԱԿԱԶՄ</t>
  </si>
  <si>
    <t>Գլխավոր մասնագետ-իրավաբան</t>
  </si>
  <si>
    <t>Առաջատար մասնագտ</t>
  </si>
  <si>
    <t>Առաջատար մասնագետ Այրք</t>
  </si>
  <si>
    <t>Առաջատար մասնագետ Վ,Շորժա</t>
  </si>
  <si>
    <t>Առաջատար մասնագետ Ն,Շորժա</t>
  </si>
  <si>
    <t>Տեխնիկական  սպասարկում  իրասկանացնող  անձնակազմ</t>
  </si>
  <si>
    <t>Համակարգչային սպասարկող,</t>
  </si>
  <si>
    <t>Կոմունալ սպասարկող ավագ</t>
  </si>
  <si>
    <t>Կոմունալ սպասարկող</t>
  </si>
  <si>
    <t>տնտեսվար</t>
  </si>
  <si>
    <t>Անասնաբույժ</t>
  </si>
  <si>
    <t>Բարձր լեռնային /ՀՀ դրամով/</t>
  </si>
  <si>
    <t xml:space="preserve">                                         Վարդենիսի թիվ 1 մարզադպրոց ՀՈԱԿ</t>
  </si>
  <si>
    <t>Եարժշտական Դաստ.</t>
  </si>
  <si>
    <t>ՎԱՐԴԵՆԻՍԻ    ՀԱՄԱՅՆՔԱՊԵՏԱՐԱՆ</t>
  </si>
  <si>
    <t>Վարչական Ղեկավար գ.Այրք</t>
  </si>
  <si>
    <t xml:space="preserve">   </t>
  </si>
  <si>
    <t>2018թ. հունիսի  29 -ի N 53-Ն որոշման</t>
  </si>
  <si>
    <t xml:space="preserve">                                                    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</si>
  <si>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</si>
  <si>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           Համայնքի ղեկավար՝</t>
  </si>
  <si>
    <t xml:space="preserve">                                                                     </t>
  </si>
  <si>
    <t xml:space="preserve"> Անուն Ազգանուն </t>
  </si>
  <si>
    <t xml:space="preserve"> </t>
  </si>
  <si>
    <t>հավելված 2</t>
  </si>
  <si>
    <t>հավելված 3</t>
  </si>
  <si>
    <t>Վարդենիսի Քաղաքային մարզադպրոց ՀՈԱԿ</t>
  </si>
  <si>
    <t>Վարդենիս քաղաքի Մհեր Մկրտչյանի անվան մշակույթի պալատ ՀՈԱԿ</t>
  </si>
  <si>
    <t>Վարդենիսի թիվ 1 մանկապարտեզ ՀՈԱԿ</t>
  </si>
  <si>
    <t xml:space="preserve">  Վարդենիսի թիվ 2-րդ մանկապարտեզ ՀՈԱԿ</t>
  </si>
  <si>
    <t xml:space="preserve">  Վարդենիս Համայնքի ղեկավար՝</t>
  </si>
  <si>
    <t>&lt;&lt;Վարդենիսի   Կ. Կարապետյանի անվան Մանկական Գեղարվեստի Դպրոց&gt;&gt;  ՀՈԱԿ</t>
  </si>
  <si>
    <t>օտար լեզվի մասնագետ- դաստիարակ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</si>
</sst>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b/>
      <i/>
      <sz val="12"/>
      <color theme="1"/>
      <name val="Arial LatArm"/>
      <family val="2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sz val="11"/>
      <color indexed="8"/>
      <name val="Arial LatArm"/>
      <family val="2"/>
    </font>
    <font>
      <sz val="10"/>
      <color indexed="8"/>
      <name val="Arial LatArm"/>
      <family val="2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5" xfId="0" applyFont="1" applyBorder="1"/>
    <xf numFmtId="0" fontId="0" fillId="0" borderId="0" xfId="0" applyBorder="1"/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4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/>
    <xf numFmtId="0" fontId="7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/>
    <xf numFmtId="0" fontId="13" fillId="0" borderId="4" xfId="0" applyFont="1" applyBorder="1"/>
    <xf numFmtId="0" fontId="13" fillId="0" borderId="15" xfId="0" applyFont="1" applyBorder="1"/>
    <xf numFmtId="0" fontId="13" fillId="0" borderId="3" xfId="0" applyFont="1" applyBorder="1"/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Alignment="1">
      <alignment horizontal="left"/>
    </xf>
    <xf numFmtId="0" fontId="12" fillId="0" borderId="7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7" fillId="0" borderId="0" xfId="0" applyFont="1"/>
    <xf numFmtId="0" fontId="2" fillId="0" borderId="0" xfId="0" applyFont="1" applyBorder="1" applyAlignment="1"/>
    <xf numFmtId="0" fontId="12" fillId="0" borderId="10" xfId="0" applyFont="1" applyBorder="1"/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2" fillId="0" borderId="3" xfId="0" applyFont="1" applyBorder="1" applyAlignment="1"/>
    <xf numFmtId="0" fontId="0" fillId="0" borderId="0" xfId="0" applyAlignment="1"/>
    <xf numFmtId="0" fontId="12" fillId="0" borderId="7" xfId="0" applyFont="1" applyBorder="1" applyAlignment="1"/>
    <xf numFmtId="0" fontId="12" fillId="0" borderId="10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9" fillId="0" borderId="4" xfId="0" applyFont="1" applyBorder="1"/>
    <xf numFmtId="0" fontId="20" fillId="0" borderId="4" xfId="0" applyFont="1" applyBorder="1"/>
    <xf numFmtId="0" fontId="12" fillId="0" borderId="3" xfId="0" applyFont="1" applyBorder="1" applyAlignment="1">
      <alignment wrapText="1"/>
    </xf>
    <xf numFmtId="0" fontId="19" fillId="0" borderId="3" xfId="0" applyFont="1" applyBorder="1"/>
    <xf numFmtId="0" fontId="12" fillId="2" borderId="3" xfId="0" applyFont="1" applyFill="1" applyBorder="1"/>
    <xf numFmtId="2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0" fillId="4" borderId="0" xfId="0" applyFill="1"/>
    <xf numFmtId="164" fontId="13" fillId="0" borderId="4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23" fillId="0" borderId="0" xfId="0" applyFont="1"/>
    <xf numFmtId="0" fontId="22" fillId="0" borderId="0" xfId="0" applyFont="1"/>
    <xf numFmtId="0" fontId="22" fillId="4" borderId="0" xfId="0" applyFont="1" applyFill="1"/>
    <xf numFmtId="0" fontId="13" fillId="0" borderId="7" xfId="0" applyFont="1" applyBorder="1"/>
    <xf numFmtId="0" fontId="13" fillId="0" borderId="22" xfId="0" applyFont="1" applyBorder="1"/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/>
    <xf numFmtId="0" fontId="9" fillId="0" borderId="0" xfId="0" applyFont="1" applyAlignment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17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0" fontId="0" fillId="0" borderId="0" xfId="0" applyFill="1"/>
    <xf numFmtId="0" fontId="26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2" fillId="0" borderId="4" xfId="0" applyFont="1" applyBorder="1"/>
    <xf numFmtId="0" fontId="22" fillId="0" borderId="15" xfId="0" applyFont="1" applyBorder="1"/>
    <xf numFmtId="0" fontId="22" fillId="0" borderId="3" xfId="0" applyFont="1" applyBorder="1"/>
    <xf numFmtId="0" fontId="22" fillId="0" borderId="5" xfId="0" applyFont="1" applyBorder="1"/>
    <xf numFmtId="0" fontId="22" fillId="0" borderId="0" xfId="0" applyFont="1" applyAlignment="1">
      <alignment horizontal="left"/>
    </xf>
    <xf numFmtId="0" fontId="27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3" borderId="0" xfId="0" applyFont="1" applyFill="1" applyAlignment="1">
      <alignment horizontal="center" wrapText="1" shrinkToFit="1"/>
    </xf>
    <xf numFmtId="0" fontId="7" fillId="0" borderId="0" xfId="0" applyFont="1" applyBorder="1" applyAlignment="1">
      <alignment horizontal="center"/>
    </xf>
    <xf numFmtId="49" fontId="12" fillId="0" borderId="3" xfId="0" applyNumberFormat="1" applyFont="1" applyBorder="1" applyAlignment="1">
      <alignment wrapText="1" shrinkToFit="1"/>
    </xf>
    <xf numFmtId="0" fontId="7" fillId="0" borderId="0" xfId="0" applyFont="1" applyBorder="1"/>
    <xf numFmtId="0" fontId="2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7" fillId="3" borderId="20" xfId="0" applyFont="1" applyFill="1" applyBorder="1" applyAlignment="1">
      <alignment horizontal="center" wrapText="1" shrinkToFit="1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7" fillId="3" borderId="20" xfId="0" applyNumberFormat="1" applyFont="1" applyFill="1" applyBorder="1" applyAlignment="1">
      <alignment vertical="center" wrapText="1" shrinkToFit="1"/>
    </xf>
    <xf numFmtId="0" fontId="7" fillId="3" borderId="0" xfId="0" applyFont="1" applyFill="1" applyAlignment="1">
      <alignment horizontal="center" wrapText="1" shrinkToFi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20" xfId="0" applyFont="1" applyFill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5" fillId="4" borderId="14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8" fillId="4" borderId="14" xfId="0" applyFont="1" applyFill="1" applyBorder="1" applyAlignment="1">
      <alignment horizontal="center" vertical="center" wrapText="1" shrinkToFit="1"/>
    </xf>
    <xf numFmtId="0" fontId="8" fillId="4" borderId="16" xfId="0" applyFont="1" applyFill="1" applyBorder="1" applyAlignment="1">
      <alignment horizontal="center" vertical="center" wrapText="1" shrinkToFi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topLeftCell="A144" workbookViewId="0">
      <selection activeCell="F153" sqref="F153"/>
    </sheetView>
  </sheetViews>
  <sheetFormatPr defaultRowHeight="15.75"/>
  <cols>
    <col min="1" max="1" width="5.5703125" style="19" customWidth="1"/>
    <col min="2" max="2" width="28" style="19" bestFit="1" customWidth="1"/>
    <col min="3" max="3" width="11.42578125" style="19" customWidth="1"/>
    <col min="4" max="4" width="17.140625" style="19" customWidth="1"/>
    <col min="5" max="5" width="14.85546875" style="19" customWidth="1"/>
    <col min="6" max="6" width="15.85546875" style="19" customWidth="1"/>
  </cols>
  <sheetData>
    <row r="1" spans="1:7" s="6" customFormat="1">
      <c r="A1" s="135"/>
      <c r="B1" s="135"/>
      <c r="C1" s="77"/>
      <c r="D1" s="77"/>
      <c r="E1" s="77"/>
      <c r="F1" s="77"/>
    </row>
    <row r="2" spans="1:7" s="79" customFormat="1" ht="18.75">
      <c r="A2" s="36"/>
      <c r="B2" s="136" t="s">
        <v>135</v>
      </c>
      <c r="C2" s="136"/>
      <c r="D2" s="136"/>
      <c r="E2" s="136"/>
      <c r="F2" s="136"/>
    </row>
    <row r="3" spans="1:7" s="79" customFormat="1" ht="18.75">
      <c r="A3" s="78"/>
      <c r="B3" s="137" t="s">
        <v>129</v>
      </c>
      <c r="C3" s="137"/>
      <c r="D3" s="137"/>
      <c r="E3" s="137"/>
      <c r="F3" s="137"/>
      <c r="G3" s="74"/>
    </row>
    <row r="4" spans="1:7" s="2" customFormat="1">
      <c r="A4" s="33"/>
      <c r="B4" s="138" t="s">
        <v>127</v>
      </c>
      <c r="C4" s="138"/>
      <c r="D4" s="138"/>
      <c r="E4" s="138"/>
      <c r="F4" s="138"/>
    </row>
    <row r="5" spans="1:7" s="2" customFormat="1">
      <c r="A5" s="139" t="s">
        <v>2</v>
      </c>
      <c r="B5" s="139"/>
      <c r="C5" s="139"/>
      <c r="D5" s="139"/>
      <c r="E5" s="139"/>
      <c r="F5" s="139"/>
    </row>
    <row r="6" spans="1:7" s="2" customFormat="1" ht="16.5" thickBot="1">
      <c r="A6" s="134" t="s">
        <v>122</v>
      </c>
      <c r="B6" s="134"/>
      <c r="C6" s="134"/>
      <c r="D6" s="134"/>
      <c r="E6" s="134"/>
      <c r="F6" s="134"/>
    </row>
    <row r="7" spans="1:7" s="17" customFormat="1" ht="63.75" thickBot="1">
      <c r="A7" s="20" t="s">
        <v>3</v>
      </c>
      <c r="B7" s="20" t="s">
        <v>22</v>
      </c>
      <c r="C7" s="20" t="s">
        <v>23</v>
      </c>
      <c r="D7" s="20" t="s">
        <v>24</v>
      </c>
      <c r="E7" s="20" t="s">
        <v>25</v>
      </c>
      <c r="F7" s="20" t="s">
        <v>8</v>
      </c>
    </row>
    <row r="8" spans="1:7" s="2" customFormat="1">
      <c r="A8" s="32">
        <v>1</v>
      </c>
      <c r="B8" s="21" t="s">
        <v>29</v>
      </c>
      <c r="C8" s="21">
        <v>1</v>
      </c>
      <c r="D8" s="21">
        <v>92000</v>
      </c>
      <c r="E8" s="21">
        <v>8000</v>
      </c>
      <c r="F8" s="21">
        <f>+E8+D8</f>
        <v>100000</v>
      </c>
    </row>
    <row r="9" spans="1:7" s="2" customFormat="1">
      <c r="A9" s="37">
        <v>2</v>
      </c>
      <c r="B9" s="38" t="s">
        <v>30</v>
      </c>
      <c r="C9" s="38">
        <v>1</v>
      </c>
      <c r="D9" s="38">
        <v>72752</v>
      </c>
      <c r="E9" s="38">
        <v>8000</v>
      </c>
      <c r="F9" s="21">
        <f t="shared" ref="F9:F20" si="0">+E9+D9</f>
        <v>80752</v>
      </c>
    </row>
    <row r="10" spans="1:7" s="2" customFormat="1">
      <c r="A10" s="37">
        <v>3</v>
      </c>
      <c r="B10" s="38" t="s">
        <v>31</v>
      </c>
      <c r="C10" s="38">
        <v>1</v>
      </c>
      <c r="D10" s="38">
        <v>75000</v>
      </c>
      <c r="E10" s="38">
        <v>8000</v>
      </c>
      <c r="F10" s="21">
        <f t="shared" si="0"/>
        <v>83000</v>
      </c>
    </row>
    <row r="11" spans="1:7" s="2" customFormat="1">
      <c r="A11" s="37">
        <v>4</v>
      </c>
      <c r="B11" s="38" t="s">
        <v>13</v>
      </c>
      <c r="C11" s="38">
        <v>1</v>
      </c>
      <c r="D11" s="38">
        <v>72752</v>
      </c>
      <c r="E11" s="38">
        <v>8000</v>
      </c>
      <c r="F11" s="21">
        <f t="shared" si="0"/>
        <v>80752</v>
      </c>
    </row>
    <row r="12" spans="1:7" s="2" customFormat="1">
      <c r="A12" s="37">
        <v>4</v>
      </c>
      <c r="B12" s="38" t="s">
        <v>32</v>
      </c>
      <c r="C12" s="38">
        <v>1</v>
      </c>
      <c r="D12" s="38">
        <v>75000</v>
      </c>
      <c r="E12" s="38">
        <v>8000</v>
      </c>
      <c r="F12" s="21">
        <f t="shared" si="0"/>
        <v>83000</v>
      </c>
    </row>
    <row r="13" spans="1:7" s="2" customFormat="1">
      <c r="A13" s="37">
        <v>5</v>
      </c>
      <c r="B13" s="38" t="s">
        <v>32</v>
      </c>
      <c r="C13" s="38">
        <v>1</v>
      </c>
      <c r="D13" s="38">
        <v>75000</v>
      </c>
      <c r="E13" s="38">
        <v>8000</v>
      </c>
      <c r="F13" s="21">
        <f t="shared" si="0"/>
        <v>83000</v>
      </c>
    </row>
    <row r="14" spans="1:7" s="2" customFormat="1">
      <c r="A14" s="37">
        <v>6</v>
      </c>
      <c r="B14" s="38" t="s">
        <v>32</v>
      </c>
      <c r="C14" s="38">
        <v>1</v>
      </c>
      <c r="D14" s="38">
        <v>75000</v>
      </c>
      <c r="E14" s="38">
        <v>8000</v>
      </c>
      <c r="F14" s="21">
        <f t="shared" si="0"/>
        <v>83000</v>
      </c>
    </row>
    <row r="15" spans="1:7" s="2" customFormat="1">
      <c r="A15" s="37">
        <v>8</v>
      </c>
      <c r="B15" s="38" t="s">
        <v>33</v>
      </c>
      <c r="C15" s="38">
        <v>0.75</v>
      </c>
      <c r="D15" s="38">
        <v>54564</v>
      </c>
      <c r="E15" s="38">
        <v>6000</v>
      </c>
      <c r="F15" s="21">
        <f t="shared" si="0"/>
        <v>60564</v>
      </c>
    </row>
    <row r="16" spans="1:7" s="2" customFormat="1">
      <c r="A16" s="37">
        <v>9</v>
      </c>
      <c r="B16" s="38" t="s">
        <v>28</v>
      </c>
      <c r="C16" s="38">
        <v>0.5</v>
      </c>
      <c r="D16" s="38">
        <v>36376</v>
      </c>
      <c r="E16" s="38">
        <v>4000</v>
      </c>
      <c r="F16" s="21">
        <f t="shared" si="0"/>
        <v>40376</v>
      </c>
    </row>
    <row r="17" spans="1:9" s="2" customFormat="1">
      <c r="A17" s="38">
        <v>10</v>
      </c>
      <c r="B17" s="38" t="s">
        <v>17</v>
      </c>
      <c r="C17" s="38">
        <v>0.75</v>
      </c>
      <c r="D17" s="38">
        <v>54564</v>
      </c>
      <c r="E17" s="38">
        <v>6000</v>
      </c>
      <c r="F17" s="38">
        <f t="shared" si="0"/>
        <v>60564</v>
      </c>
    </row>
    <row r="18" spans="1:9" s="2" customFormat="1">
      <c r="A18" s="38">
        <v>11</v>
      </c>
      <c r="B18" s="38" t="s">
        <v>34</v>
      </c>
      <c r="C18" s="38">
        <v>1</v>
      </c>
      <c r="D18" s="38">
        <v>72752</v>
      </c>
      <c r="E18" s="38">
        <v>8000</v>
      </c>
      <c r="F18" s="38">
        <f t="shared" si="0"/>
        <v>80752</v>
      </c>
    </row>
    <row r="19" spans="1:9" s="2" customFormat="1">
      <c r="A19" s="38">
        <v>12</v>
      </c>
      <c r="B19" s="38" t="s">
        <v>35</v>
      </c>
      <c r="C19" s="38">
        <v>1</v>
      </c>
      <c r="D19" s="38">
        <v>72752</v>
      </c>
      <c r="E19" s="38">
        <v>8000</v>
      </c>
      <c r="F19" s="38">
        <f t="shared" si="0"/>
        <v>80752</v>
      </c>
    </row>
    <row r="20" spans="1:9" s="2" customFormat="1">
      <c r="A20" s="38">
        <v>13</v>
      </c>
      <c r="B20" s="38" t="s">
        <v>36</v>
      </c>
      <c r="C20" s="38">
        <v>1</v>
      </c>
      <c r="D20" s="38">
        <v>72752</v>
      </c>
      <c r="E20" s="38">
        <v>8000</v>
      </c>
      <c r="F20" s="38">
        <f t="shared" si="0"/>
        <v>80752</v>
      </c>
    </row>
    <row r="21" spans="1:9" s="2" customFormat="1" ht="16.5" thickBot="1">
      <c r="A21" s="124" t="s">
        <v>21</v>
      </c>
      <c r="B21" s="125"/>
      <c r="C21" s="13">
        <f>SUM(C8:C20)</f>
        <v>12</v>
      </c>
      <c r="D21" s="13">
        <f>SUM(D8:D20)</f>
        <v>901264</v>
      </c>
      <c r="E21" s="13">
        <f>SUM(E8:E20)</f>
        <v>96000</v>
      </c>
      <c r="F21" s="13">
        <f>SUM(F8:F20)</f>
        <v>997264</v>
      </c>
    </row>
    <row r="22" spans="1:9" s="2" customFormat="1">
      <c r="A22" s="33"/>
      <c r="B22" s="33"/>
      <c r="C22" s="33"/>
      <c r="D22" s="33"/>
      <c r="E22" s="33"/>
      <c r="F22" s="33"/>
    </row>
    <row r="23" spans="1:9" s="2" customFormat="1" ht="16.5" thickBot="1">
      <c r="A23" s="126" t="s">
        <v>136</v>
      </c>
      <c r="B23" s="126"/>
      <c r="C23" s="126"/>
      <c r="D23" s="126"/>
      <c r="E23" s="126"/>
      <c r="F23" s="126"/>
    </row>
    <row r="24" spans="1:9" s="1" customFormat="1" ht="63.75" thickBot="1">
      <c r="A24" s="20" t="s">
        <v>3</v>
      </c>
      <c r="B24" s="20" t="s">
        <v>22</v>
      </c>
      <c r="C24" s="20" t="s">
        <v>23</v>
      </c>
      <c r="D24" s="20" t="s">
        <v>24</v>
      </c>
      <c r="E24" s="20" t="s">
        <v>25</v>
      </c>
      <c r="F24" s="20" t="s">
        <v>8</v>
      </c>
      <c r="I24" s="1" t="s">
        <v>133</v>
      </c>
    </row>
    <row r="25" spans="1:9">
      <c r="A25" s="32">
        <v>1</v>
      </c>
      <c r="B25" s="21" t="s">
        <v>29</v>
      </c>
      <c r="C25" s="21">
        <v>1</v>
      </c>
      <c r="D25" s="21">
        <v>92000</v>
      </c>
      <c r="E25" s="21">
        <v>8000</v>
      </c>
      <c r="F25" s="21">
        <f>+E25+D25</f>
        <v>100000</v>
      </c>
    </row>
    <row r="26" spans="1:9">
      <c r="A26" s="32">
        <v>2</v>
      </c>
      <c r="B26" s="21" t="s">
        <v>37</v>
      </c>
      <c r="C26" s="21">
        <v>1</v>
      </c>
      <c r="D26" s="21">
        <v>82000</v>
      </c>
      <c r="E26" s="21">
        <v>8000</v>
      </c>
      <c r="F26" s="21">
        <f>+E26+D26</f>
        <v>90000</v>
      </c>
    </row>
    <row r="27" spans="1:9">
      <c r="A27" s="37">
        <v>3</v>
      </c>
      <c r="B27" s="38" t="s">
        <v>31</v>
      </c>
      <c r="C27" s="38">
        <v>0.5</v>
      </c>
      <c r="D27" s="38">
        <v>41000</v>
      </c>
      <c r="E27" s="38">
        <v>4000</v>
      </c>
      <c r="F27" s="21">
        <f t="shared" ref="F27:F46" si="1">+E27+D27</f>
        <v>45000</v>
      </c>
    </row>
    <row r="28" spans="1:9">
      <c r="A28" s="32">
        <v>4</v>
      </c>
      <c r="B28" s="38" t="s">
        <v>38</v>
      </c>
      <c r="C28" s="38">
        <v>0.5</v>
      </c>
      <c r="D28" s="38">
        <v>41000</v>
      </c>
      <c r="E28" s="38">
        <v>4000</v>
      </c>
      <c r="F28" s="21">
        <f t="shared" si="1"/>
        <v>45000</v>
      </c>
    </row>
    <row r="29" spans="1:9">
      <c r="A29" s="32">
        <v>5</v>
      </c>
      <c r="B29" s="38" t="s">
        <v>30</v>
      </c>
      <c r="C29" s="38">
        <v>1</v>
      </c>
      <c r="D29" s="38">
        <v>72752</v>
      </c>
      <c r="E29" s="38">
        <v>8000</v>
      </c>
      <c r="F29" s="21">
        <f t="shared" si="1"/>
        <v>80752</v>
      </c>
    </row>
    <row r="30" spans="1:9">
      <c r="A30" s="37">
        <v>6</v>
      </c>
      <c r="B30" s="38" t="s">
        <v>35</v>
      </c>
      <c r="C30" s="33"/>
      <c r="D30" s="38">
        <v>54564</v>
      </c>
      <c r="E30" s="38">
        <v>6000</v>
      </c>
      <c r="F30" s="21">
        <f t="shared" si="1"/>
        <v>60564</v>
      </c>
    </row>
    <row r="31" spans="1:9">
      <c r="A31" s="32">
        <v>7</v>
      </c>
      <c r="B31" s="38" t="s">
        <v>13</v>
      </c>
      <c r="C31" s="38">
        <v>1</v>
      </c>
      <c r="D31" s="38">
        <v>72752</v>
      </c>
      <c r="E31" s="38">
        <v>8000</v>
      </c>
      <c r="F31" s="21">
        <f t="shared" si="1"/>
        <v>80752</v>
      </c>
    </row>
    <row r="32" spans="1:9">
      <c r="A32" s="32">
        <v>8</v>
      </c>
      <c r="B32" s="38" t="s">
        <v>36</v>
      </c>
      <c r="C32" s="33"/>
      <c r="D32" s="38">
        <v>72752</v>
      </c>
      <c r="E32" s="38">
        <v>8000</v>
      </c>
      <c r="F32" s="21">
        <f t="shared" si="1"/>
        <v>80752</v>
      </c>
    </row>
    <row r="33" spans="1:6">
      <c r="A33" s="37">
        <v>9</v>
      </c>
      <c r="B33" s="38" t="s">
        <v>32</v>
      </c>
      <c r="C33" s="38">
        <v>1</v>
      </c>
      <c r="D33" s="38">
        <v>75000</v>
      </c>
      <c r="E33" s="38">
        <v>8000</v>
      </c>
      <c r="F33" s="21">
        <f t="shared" si="1"/>
        <v>83000</v>
      </c>
    </row>
    <row r="34" spans="1:6">
      <c r="A34" s="32">
        <v>10</v>
      </c>
      <c r="B34" s="38" t="s">
        <v>32</v>
      </c>
      <c r="C34" s="38">
        <v>1</v>
      </c>
      <c r="D34" s="38">
        <v>75000</v>
      </c>
      <c r="E34" s="38">
        <v>8000</v>
      </c>
      <c r="F34" s="21">
        <f t="shared" si="1"/>
        <v>83000</v>
      </c>
    </row>
    <row r="35" spans="1:6">
      <c r="A35" s="32">
        <v>11</v>
      </c>
      <c r="B35" s="38" t="s">
        <v>32</v>
      </c>
      <c r="C35" s="38">
        <v>1</v>
      </c>
      <c r="D35" s="38">
        <v>75000</v>
      </c>
      <c r="E35" s="38">
        <v>8000</v>
      </c>
      <c r="F35" s="21">
        <f t="shared" si="1"/>
        <v>83000</v>
      </c>
    </row>
    <row r="36" spans="1:6">
      <c r="A36" s="37">
        <v>12</v>
      </c>
      <c r="B36" s="38" t="s">
        <v>32</v>
      </c>
      <c r="C36" s="38">
        <v>1</v>
      </c>
      <c r="D36" s="38">
        <v>75000</v>
      </c>
      <c r="E36" s="38">
        <v>8000</v>
      </c>
      <c r="F36" s="21">
        <f t="shared" si="1"/>
        <v>83000</v>
      </c>
    </row>
    <row r="37" spans="1:6">
      <c r="A37" s="32">
        <v>13</v>
      </c>
      <c r="B37" s="38" t="s">
        <v>32</v>
      </c>
      <c r="C37" s="38">
        <v>1</v>
      </c>
      <c r="D37" s="38">
        <v>75000</v>
      </c>
      <c r="E37" s="38">
        <v>8000</v>
      </c>
      <c r="F37" s="21">
        <f t="shared" si="1"/>
        <v>83000</v>
      </c>
    </row>
    <row r="38" spans="1:6">
      <c r="A38" s="32">
        <v>14</v>
      </c>
      <c r="B38" s="38" t="s">
        <v>32</v>
      </c>
      <c r="C38" s="38">
        <v>1</v>
      </c>
      <c r="D38" s="38">
        <v>75000</v>
      </c>
      <c r="E38" s="38">
        <v>8000</v>
      </c>
      <c r="F38" s="21">
        <f t="shared" si="1"/>
        <v>83000</v>
      </c>
    </row>
    <row r="39" spans="1:6">
      <c r="A39" s="37">
        <v>15</v>
      </c>
      <c r="B39" s="38" t="s">
        <v>32</v>
      </c>
      <c r="C39" s="38">
        <v>1</v>
      </c>
      <c r="D39" s="38">
        <v>75000</v>
      </c>
      <c r="E39" s="38">
        <v>8000</v>
      </c>
      <c r="F39" s="21">
        <f t="shared" si="1"/>
        <v>83000</v>
      </c>
    </row>
    <row r="40" spans="1:6">
      <c r="A40" s="32">
        <v>16</v>
      </c>
      <c r="B40" s="38" t="s">
        <v>32</v>
      </c>
      <c r="C40" s="38">
        <v>1</v>
      </c>
      <c r="D40" s="38">
        <v>75000</v>
      </c>
      <c r="E40" s="38">
        <v>8000</v>
      </c>
      <c r="F40" s="21">
        <f t="shared" si="1"/>
        <v>83000</v>
      </c>
    </row>
    <row r="41" spans="1:6">
      <c r="A41" s="32">
        <v>17</v>
      </c>
      <c r="B41" s="38" t="s">
        <v>33</v>
      </c>
      <c r="C41" s="38">
        <v>1</v>
      </c>
      <c r="D41" s="38">
        <v>72752</v>
      </c>
      <c r="E41" s="38">
        <v>8000</v>
      </c>
      <c r="F41" s="21">
        <f t="shared" si="1"/>
        <v>80752</v>
      </c>
    </row>
    <row r="42" spans="1:6">
      <c r="A42" s="37">
        <v>18</v>
      </c>
      <c r="B42" s="38" t="s">
        <v>34</v>
      </c>
      <c r="C42" s="38">
        <v>1</v>
      </c>
      <c r="D42" s="38">
        <v>72752</v>
      </c>
      <c r="E42" s="38">
        <v>8000</v>
      </c>
      <c r="F42" s="21">
        <f t="shared" si="1"/>
        <v>80752</v>
      </c>
    </row>
    <row r="43" spans="1:6">
      <c r="A43" s="32">
        <v>19</v>
      </c>
      <c r="B43" s="38" t="s">
        <v>39</v>
      </c>
      <c r="C43" s="38">
        <v>0.75</v>
      </c>
      <c r="D43" s="38">
        <v>54564</v>
      </c>
      <c r="E43" s="38">
        <v>6000</v>
      </c>
      <c r="F43" s="38">
        <f t="shared" si="1"/>
        <v>60564</v>
      </c>
    </row>
    <row r="44" spans="1:6">
      <c r="A44" s="32">
        <v>20</v>
      </c>
      <c r="B44" s="38" t="s">
        <v>28</v>
      </c>
      <c r="C44" s="38">
        <v>1</v>
      </c>
      <c r="D44" s="38">
        <v>72752</v>
      </c>
      <c r="E44" s="38">
        <v>8000</v>
      </c>
      <c r="F44" s="38">
        <f t="shared" si="1"/>
        <v>80752</v>
      </c>
    </row>
    <row r="45" spans="1:6">
      <c r="A45" s="37">
        <v>21</v>
      </c>
      <c r="B45" s="38" t="s">
        <v>40</v>
      </c>
      <c r="C45" s="38">
        <v>0.5</v>
      </c>
      <c r="D45" s="38">
        <v>36376</v>
      </c>
      <c r="E45" s="38">
        <v>4000</v>
      </c>
      <c r="F45" s="38">
        <f t="shared" si="1"/>
        <v>40376</v>
      </c>
    </row>
    <row r="46" spans="1:6">
      <c r="A46" s="32">
        <v>22</v>
      </c>
      <c r="B46" s="38" t="s">
        <v>41</v>
      </c>
      <c r="C46" s="38">
        <v>1</v>
      </c>
      <c r="D46" s="38">
        <v>72752</v>
      </c>
      <c r="E46" s="38">
        <v>8000</v>
      </c>
      <c r="F46" s="38">
        <f t="shared" si="1"/>
        <v>80752</v>
      </c>
    </row>
    <row r="47" spans="1:6" ht="16.5" thickBot="1">
      <c r="A47" s="127" t="s">
        <v>21</v>
      </c>
      <c r="B47" s="128"/>
      <c r="C47" s="13">
        <f>SUM(C25:C46)</f>
        <v>18.25</v>
      </c>
      <c r="D47" s="13">
        <f>SUM(D25:D46)</f>
        <v>1510768</v>
      </c>
      <c r="E47" s="13">
        <f>SUM(E25:E46)</f>
        <v>160000</v>
      </c>
      <c r="F47" s="13">
        <f>SUM(F25:F46)</f>
        <v>1670768</v>
      </c>
    </row>
    <row r="50" spans="1:6" ht="16.5" thickBot="1">
      <c r="A50" s="129" t="s">
        <v>137</v>
      </c>
      <c r="B50" s="129"/>
      <c r="C50" s="129"/>
      <c r="D50" s="129"/>
      <c r="E50" s="129"/>
      <c r="F50" s="129"/>
    </row>
    <row r="51" spans="1:6" ht="63.75" thickBot="1">
      <c r="A51" s="20" t="s">
        <v>3</v>
      </c>
      <c r="B51" s="50" t="s">
        <v>22</v>
      </c>
      <c r="C51" s="20" t="s">
        <v>23</v>
      </c>
      <c r="D51" s="20" t="s">
        <v>24</v>
      </c>
      <c r="E51" s="20" t="s">
        <v>25</v>
      </c>
      <c r="F51" s="20" t="s">
        <v>8</v>
      </c>
    </row>
    <row r="52" spans="1:6">
      <c r="A52" s="39">
        <v>1</v>
      </c>
      <c r="B52" s="88" t="s">
        <v>29</v>
      </c>
      <c r="C52" s="40">
        <v>1</v>
      </c>
      <c r="D52" s="40">
        <v>92000</v>
      </c>
      <c r="E52" s="40">
        <v>8000</v>
      </c>
      <c r="F52" s="40">
        <f>+E52+D52</f>
        <v>100000</v>
      </c>
    </row>
    <row r="53" spans="1:6">
      <c r="A53" s="39">
        <v>2</v>
      </c>
      <c r="B53" s="88" t="s">
        <v>87</v>
      </c>
      <c r="C53" s="40">
        <v>1</v>
      </c>
      <c r="D53" s="40">
        <v>75000</v>
      </c>
      <c r="E53" s="40">
        <v>8000</v>
      </c>
      <c r="F53" s="40">
        <f>+E53+D53</f>
        <v>83000</v>
      </c>
    </row>
    <row r="54" spans="1:6">
      <c r="A54" s="41">
        <v>3</v>
      </c>
      <c r="B54" s="51" t="s">
        <v>30</v>
      </c>
      <c r="C54" s="42">
        <v>1</v>
      </c>
      <c r="D54" s="42">
        <v>72752</v>
      </c>
      <c r="E54" s="42">
        <v>8000</v>
      </c>
      <c r="F54" s="40">
        <f t="shared" ref="F54:F91" si="2">+E54+D54</f>
        <v>80752</v>
      </c>
    </row>
    <row r="55" spans="1:6">
      <c r="A55" s="39">
        <v>4</v>
      </c>
      <c r="B55" s="51" t="s">
        <v>42</v>
      </c>
      <c r="C55" s="42">
        <v>1</v>
      </c>
      <c r="D55" s="42">
        <v>72752</v>
      </c>
      <c r="E55" s="42">
        <v>8000</v>
      </c>
      <c r="F55" s="40">
        <f t="shared" si="2"/>
        <v>80752</v>
      </c>
    </row>
    <row r="56" spans="1:6">
      <c r="A56" s="39">
        <v>5</v>
      </c>
      <c r="B56" s="51" t="s">
        <v>43</v>
      </c>
      <c r="C56" s="42">
        <v>0.5</v>
      </c>
      <c r="D56" s="42">
        <v>36376</v>
      </c>
      <c r="E56" s="42">
        <v>4000</v>
      </c>
      <c r="F56" s="40">
        <f t="shared" si="2"/>
        <v>40376</v>
      </c>
    </row>
    <row r="57" spans="1:6">
      <c r="A57" s="41">
        <v>6</v>
      </c>
      <c r="B57" s="51" t="s">
        <v>43</v>
      </c>
      <c r="C57" s="42">
        <v>0.5</v>
      </c>
      <c r="D57" s="42">
        <v>36376</v>
      </c>
      <c r="E57" s="42">
        <v>4000</v>
      </c>
      <c r="F57" s="40">
        <f t="shared" si="2"/>
        <v>40376</v>
      </c>
    </row>
    <row r="58" spans="1:6">
      <c r="A58" s="39">
        <v>7</v>
      </c>
      <c r="B58" s="51" t="s">
        <v>13</v>
      </c>
      <c r="C58" s="42">
        <v>1</v>
      </c>
      <c r="D58" s="42">
        <v>72752</v>
      </c>
      <c r="E58" s="42">
        <v>8000</v>
      </c>
      <c r="F58" s="40">
        <f t="shared" si="2"/>
        <v>80752</v>
      </c>
    </row>
    <row r="59" spans="1:6">
      <c r="A59" s="39">
        <v>8</v>
      </c>
      <c r="B59" s="51" t="s">
        <v>44</v>
      </c>
      <c r="C59" s="42">
        <v>1</v>
      </c>
      <c r="D59" s="42">
        <v>72752</v>
      </c>
      <c r="E59" s="42">
        <v>8000</v>
      </c>
      <c r="F59" s="40">
        <f t="shared" si="2"/>
        <v>80752</v>
      </c>
    </row>
    <row r="60" spans="1:6">
      <c r="A60" s="41">
        <v>9</v>
      </c>
      <c r="B60" s="51" t="s">
        <v>45</v>
      </c>
      <c r="C60" s="42">
        <v>0.5</v>
      </c>
      <c r="D60" s="42">
        <v>36376</v>
      </c>
      <c r="E60" s="42">
        <v>4000</v>
      </c>
      <c r="F60" s="40">
        <f t="shared" si="2"/>
        <v>40376</v>
      </c>
    </row>
    <row r="61" spans="1:6">
      <c r="A61" s="39">
        <v>10</v>
      </c>
      <c r="B61" s="51" t="s">
        <v>45</v>
      </c>
      <c r="C61" s="42">
        <v>0.5</v>
      </c>
      <c r="D61" s="42">
        <v>36376</v>
      </c>
      <c r="E61" s="42">
        <v>4000</v>
      </c>
      <c r="F61" s="40">
        <f t="shared" si="2"/>
        <v>40376</v>
      </c>
    </row>
    <row r="62" spans="1:6">
      <c r="A62" s="39">
        <v>11</v>
      </c>
      <c r="B62" s="51" t="s">
        <v>45</v>
      </c>
      <c r="C62" s="42">
        <v>0.5</v>
      </c>
      <c r="D62" s="42">
        <v>36376</v>
      </c>
      <c r="E62" s="42">
        <v>4000</v>
      </c>
      <c r="F62" s="40">
        <f t="shared" si="2"/>
        <v>40376</v>
      </c>
    </row>
    <row r="63" spans="1:6">
      <c r="A63" s="41">
        <v>12</v>
      </c>
      <c r="B63" s="51" t="s">
        <v>45</v>
      </c>
      <c r="C63" s="42">
        <v>0.5</v>
      </c>
      <c r="D63" s="42">
        <v>36376</v>
      </c>
      <c r="E63" s="42">
        <v>4000</v>
      </c>
      <c r="F63" s="40">
        <f t="shared" si="2"/>
        <v>40376</v>
      </c>
    </row>
    <row r="64" spans="1:6">
      <c r="A64" s="41">
        <v>13</v>
      </c>
      <c r="B64" s="51" t="s">
        <v>45</v>
      </c>
      <c r="C64" s="42">
        <v>0.5</v>
      </c>
      <c r="D64" s="42">
        <v>36376</v>
      </c>
      <c r="E64" s="42">
        <v>4000</v>
      </c>
      <c r="F64" s="40">
        <f t="shared" si="2"/>
        <v>40376</v>
      </c>
    </row>
    <row r="65" spans="1:6">
      <c r="A65" s="41">
        <v>14</v>
      </c>
      <c r="B65" s="51" t="s">
        <v>45</v>
      </c>
      <c r="C65" s="42">
        <v>0.5</v>
      </c>
      <c r="D65" s="42">
        <v>36376</v>
      </c>
      <c r="E65" s="42">
        <v>4000</v>
      </c>
      <c r="F65" s="40">
        <f t="shared" si="2"/>
        <v>40376</v>
      </c>
    </row>
    <row r="66" spans="1:6">
      <c r="A66" s="41">
        <v>15</v>
      </c>
      <c r="B66" s="51" t="s">
        <v>45</v>
      </c>
      <c r="C66" s="42">
        <v>1</v>
      </c>
      <c r="D66" s="42">
        <v>72752</v>
      </c>
      <c r="E66" s="42">
        <v>8000</v>
      </c>
      <c r="F66" s="40">
        <f t="shared" si="2"/>
        <v>80752</v>
      </c>
    </row>
    <row r="67" spans="1:6">
      <c r="A67" s="41">
        <v>16</v>
      </c>
      <c r="B67" s="51" t="s">
        <v>45</v>
      </c>
      <c r="C67" s="42">
        <v>0.5</v>
      </c>
      <c r="D67" s="42">
        <v>36376</v>
      </c>
      <c r="E67" s="42">
        <v>4000</v>
      </c>
      <c r="F67" s="40">
        <f t="shared" si="2"/>
        <v>40376</v>
      </c>
    </row>
    <row r="68" spans="1:6">
      <c r="A68" s="41">
        <v>17</v>
      </c>
      <c r="B68" s="51" t="s">
        <v>45</v>
      </c>
      <c r="C68" s="42">
        <v>0.5</v>
      </c>
      <c r="D68" s="42">
        <v>36376</v>
      </c>
      <c r="E68" s="42">
        <v>4000</v>
      </c>
      <c r="F68" s="40">
        <f t="shared" si="2"/>
        <v>40376</v>
      </c>
    </row>
    <row r="69" spans="1:6">
      <c r="A69" s="41">
        <v>18</v>
      </c>
      <c r="B69" s="51" t="s">
        <v>45</v>
      </c>
      <c r="C69" s="42">
        <v>0.5</v>
      </c>
      <c r="D69" s="42">
        <v>36376</v>
      </c>
      <c r="E69" s="42">
        <v>4000</v>
      </c>
      <c r="F69" s="40">
        <f t="shared" si="2"/>
        <v>40376</v>
      </c>
    </row>
    <row r="70" spans="1:6">
      <c r="A70" s="41">
        <v>19</v>
      </c>
      <c r="B70" s="51" t="s">
        <v>45</v>
      </c>
      <c r="C70" s="42">
        <v>0.5</v>
      </c>
      <c r="D70" s="42">
        <v>36376</v>
      </c>
      <c r="E70" s="42">
        <v>4000</v>
      </c>
      <c r="F70" s="40">
        <f t="shared" si="2"/>
        <v>40376</v>
      </c>
    </row>
    <row r="71" spans="1:6">
      <c r="A71" s="41">
        <v>20</v>
      </c>
      <c r="B71" s="51" t="s">
        <v>46</v>
      </c>
      <c r="C71" s="42">
        <v>0.5</v>
      </c>
      <c r="D71" s="42">
        <v>36376</v>
      </c>
      <c r="E71" s="42">
        <v>4000</v>
      </c>
      <c r="F71" s="40">
        <f t="shared" si="2"/>
        <v>40376</v>
      </c>
    </row>
    <row r="72" spans="1:6">
      <c r="A72" s="41">
        <v>21</v>
      </c>
      <c r="B72" s="51" t="s">
        <v>46</v>
      </c>
      <c r="C72" s="42">
        <v>0.5</v>
      </c>
      <c r="D72" s="42">
        <v>36376</v>
      </c>
      <c r="E72" s="42">
        <v>4000</v>
      </c>
      <c r="F72" s="40">
        <f t="shared" si="2"/>
        <v>40376</v>
      </c>
    </row>
    <row r="73" spans="1:6">
      <c r="A73" s="41">
        <v>22</v>
      </c>
      <c r="B73" s="51" t="s">
        <v>47</v>
      </c>
      <c r="C73" s="42">
        <v>0.5</v>
      </c>
      <c r="D73" s="42">
        <v>36376</v>
      </c>
      <c r="E73" s="42">
        <v>4000</v>
      </c>
      <c r="F73" s="40">
        <f t="shared" si="2"/>
        <v>40376</v>
      </c>
    </row>
    <row r="74" spans="1:6">
      <c r="A74" s="41">
        <v>23</v>
      </c>
      <c r="B74" s="51" t="s">
        <v>47</v>
      </c>
      <c r="C74" s="42">
        <v>0.5</v>
      </c>
      <c r="D74" s="42">
        <v>36376</v>
      </c>
      <c r="E74" s="42">
        <v>4000</v>
      </c>
      <c r="F74" s="40">
        <f t="shared" si="2"/>
        <v>40376</v>
      </c>
    </row>
    <row r="75" spans="1:6">
      <c r="A75" s="41">
        <v>24</v>
      </c>
      <c r="B75" s="51" t="s">
        <v>48</v>
      </c>
      <c r="C75" s="42">
        <v>1</v>
      </c>
      <c r="D75" s="42">
        <v>72752</v>
      </c>
      <c r="E75" s="42">
        <v>8000</v>
      </c>
      <c r="F75" s="40">
        <f t="shared" si="2"/>
        <v>80752</v>
      </c>
    </row>
    <row r="76" spans="1:6">
      <c r="A76" s="41">
        <v>25</v>
      </c>
      <c r="B76" s="51" t="s">
        <v>49</v>
      </c>
      <c r="C76" s="42">
        <v>1</v>
      </c>
      <c r="D76" s="42">
        <v>72752</v>
      </c>
      <c r="E76" s="42">
        <v>8000</v>
      </c>
      <c r="F76" s="40">
        <f t="shared" si="2"/>
        <v>80752</v>
      </c>
    </row>
    <row r="77" spans="1:6">
      <c r="A77" s="41">
        <v>26</v>
      </c>
      <c r="B77" s="51" t="s">
        <v>50</v>
      </c>
      <c r="C77" s="42">
        <v>1</v>
      </c>
      <c r="D77" s="42">
        <v>72752</v>
      </c>
      <c r="E77" s="42">
        <v>8000</v>
      </c>
      <c r="F77" s="40">
        <f t="shared" si="2"/>
        <v>80752</v>
      </c>
    </row>
    <row r="78" spans="1:6">
      <c r="A78" s="41">
        <v>27</v>
      </c>
      <c r="B78" s="51" t="s">
        <v>51</v>
      </c>
      <c r="C78" s="42">
        <v>1</v>
      </c>
      <c r="D78" s="42">
        <v>72752</v>
      </c>
      <c r="E78" s="42">
        <v>8000</v>
      </c>
      <c r="F78" s="42">
        <f t="shared" si="2"/>
        <v>80752</v>
      </c>
    </row>
    <row r="79" spans="1:6">
      <c r="A79" s="41">
        <v>28</v>
      </c>
      <c r="B79" s="51" t="s">
        <v>52</v>
      </c>
      <c r="C79" s="42">
        <v>1</v>
      </c>
      <c r="D79" s="42">
        <v>72752</v>
      </c>
      <c r="E79" s="42">
        <v>8000</v>
      </c>
      <c r="F79" s="42">
        <f t="shared" si="2"/>
        <v>80752</v>
      </c>
    </row>
    <row r="80" spans="1:6">
      <c r="A80" s="41">
        <v>29</v>
      </c>
      <c r="B80" s="51" t="s">
        <v>35</v>
      </c>
      <c r="C80" s="42">
        <v>1</v>
      </c>
      <c r="D80" s="42">
        <v>72752</v>
      </c>
      <c r="E80" s="42">
        <v>8000</v>
      </c>
      <c r="F80" s="42">
        <f t="shared" si="2"/>
        <v>80752</v>
      </c>
    </row>
    <row r="81" spans="1:6">
      <c r="A81" s="41">
        <v>30</v>
      </c>
      <c r="B81" s="51" t="s">
        <v>17</v>
      </c>
      <c r="C81" s="42">
        <v>1</v>
      </c>
      <c r="D81" s="42">
        <v>72752</v>
      </c>
      <c r="E81" s="42">
        <v>8000</v>
      </c>
      <c r="F81" s="42">
        <f t="shared" si="2"/>
        <v>80752</v>
      </c>
    </row>
    <row r="82" spans="1:6">
      <c r="A82" s="41">
        <v>31</v>
      </c>
      <c r="B82" s="51" t="s">
        <v>34</v>
      </c>
      <c r="C82" s="42">
        <v>1</v>
      </c>
      <c r="D82" s="42">
        <v>72752</v>
      </c>
      <c r="E82" s="42">
        <v>8000</v>
      </c>
      <c r="F82" s="42">
        <f t="shared" si="2"/>
        <v>80752</v>
      </c>
    </row>
    <row r="83" spans="1:6">
      <c r="A83" s="41">
        <v>32</v>
      </c>
      <c r="B83" s="51" t="s">
        <v>34</v>
      </c>
      <c r="C83" s="42">
        <v>1</v>
      </c>
      <c r="D83" s="42">
        <v>72752</v>
      </c>
      <c r="E83" s="42">
        <v>8000</v>
      </c>
      <c r="F83" s="42">
        <f t="shared" si="2"/>
        <v>80752</v>
      </c>
    </row>
    <row r="84" spans="1:6">
      <c r="A84" s="41">
        <v>33</v>
      </c>
      <c r="B84" s="51" t="s">
        <v>34</v>
      </c>
      <c r="C84" s="42">
        <v>1</v>
      </c>
      <c r="D84" s="42">
        <v>72752</v>
      </c>
      <c r="E84" s="42">
        <v>8000</v>
      </c>
      <c r="F84" s="42">
        <f t="shared" si="2"/>
        <v>80752</v>
      </c>
    </row>
    <row r="85" spans="1:6">
      <c r="A85" s="89">
        <v>34</v>
      </c>
      <c r="B85" s="90" t="s">
        <v>34</v>
      </c>
      <c r="C85" s="91">
        <v>1</v>
      </c>
      <c r="D85" s="91">
        <v>72752</v>
      </c>
      <c r="E85" s="91">
        <v>8000</v>
      </c>
      <c r="F85" s="91">
        <f t="shared" si="2"/>
        <v>80752</v>
      </c>
    </row>
    <row r="86" spans="1:6">
      <c r="A86" s="41">
        <v>35</v>
      </c>
      <c r="B86" s="51" t="s">
        <v>53</v>
      </c>
      <c r="C86" s="42">
        <v>1</v>
      </c>
      <c r="D86" s="42">
        <v>72752</v>
      </c>
      <c r="E86" s="42">
        <v>8000</v>
      </c>
      <c r="F86" s="42">
        <f t="shared" si="2"/>
        <v>80752</v>
      </c>
    </row>
    <row r="87" spans="1:6">
      <c r="A87" s="41">
        <v>36</v>
      </c>
      <c r="B87" s="51" t="s">
        <v>54</v>
      </c>
      <c r="C87" s="42">
        <v>0.5</v>
      </c>
      <c r="D87" s="42">
        <v>36376</v>
      </c>
      <c r="E87" s="42">
        <v>4000</v>
      </c>
      <c r="F87" s="40">
        <f t="shared" si="2"/>
        <v>40376</v>
      </c>
    </row>
    <row r="88" spans="1:6">
      <c r="A88" s="41">
        <v>37</v>
      </c>
      <c r="B88" s="51" t="s">
        <v>54</v>
      </c>
      <c r="C88" s="42">
        <v>0.5</v>
      </c>
      <c r="D88" s="42">
        <v>36376</v>
      </c>
      <c r="E88" s="42">
        <v>4000</v>
      </c>
      <c r="F88" s="40">
        <f t="shared" si="2"/>
        <v>40376</v>
      </c>
    </row>
    <row r="89" spans="1:6">
      <c r="A89" s="41">
        <v>38</v>
      </c>
      <c r="B89" s="51" t="s">
        <v>28</v>
      </c>
      <c r="C89" s="42">
        <v>0.6</v>
      </c>
      <c r="D89" s="42">
        <v>52380</v>
      </c>
      <c r="E89" s="42">
        <v>4800</v>
      </c>
      <c r="F89" s="42">
        <f t="shared" si="2"/>
        <v>57180</v>
      </c>
    </row>
    <row r="90" spans="1:6">
      <c r="A90" s="41">
        <v>39</v>
      </c>
      <c r="B90" s="51" t="s">
        <v>28</v>
      </c>
      <c r="C90" s="42">
        <v>0.6</v>
      </c>
      <c r="D90" s="42">
        <v>52380</v>
      </c>
      <c r="E90" s="42">
        <v>4800</v>
      </c>
      <c r="F90" s="42">
        <f t="shared" si="2"/>
        <v>57180</v>
      </c>
    </row>
    <row r="91" spans="1:6">
      <c r="A91" s="41">
        <v>40</v>
      </c>
      <c r="B91" s="51" t="s">
        <v>28</v>
      </c>
      <c r="C91" s="42">
        <v>1.2</v>
      </c>
      <c r="D91" s="42">
        <v>87300</v>
      </c>
      <c r="E91" s="42">
        <v>8000</v>
      </c>
      <c r="F91" s="42">
        <f t="shared" si="2"/>
        <v>95300</v>
      </c>
    </row>
    <row r="92" spans="1:6" ht="16.5" thickBot="1">
      <c r="A92" s="124" t="s">
        <v>21</v>
      </c>
      <c r="B92" s="125"/>
      <c r="C92" s="81">
        <f>SUM(C52:C91)</f>
        <v>30.400000000000002</v>
      </c>
      <c r="D92" s="81">
        <f>SUM(D52:D91)</f>
        <v>2250612</v>
      </c>
      <c r="E92" s="81">
        <f>SUM(E52:E91)</f>
        <v>241600</v>
      </c>
      <c r="F92" s="81">
        <f>SUM(F52:F91)</f>
        <v>2492212</v>
      </c>
    </row>
    <row r="95" spans="1:6">
      <c r="A95" s="130" t="s">
        <v>138</v>
      </c>
      <c r="B95" s="130"/>
      <c r="C95" s="130"/>
      <c r="D95" s="130"/>
      <c r="E95" s="130"/>
      <c r="F95" s="130"/>
    </row>
    <row r="96" spans="1:6" thickBot="1">
      <c r="A96" s="3"/>
      <c r="B96" s="2"/>
      <c r="C96" s="17"/>
      <c r="D96" s="2"/>
      <c r="E96" s="2"/>
      <c r="F96" s="2"/>
    </row>
    <row r="97" spans="1:6" ht="63.75" thickBot="1">
      <c r="A97" s="43" t="s">
        <v>3</v>
      </c>
      <c r="B97" s="20" t="s">
        <v>22</v>
      </c>
      <c r="C97" s="20" t="s">
        <v>23</v>
      </c>
      <c r="D97" s="20" t="s">
        <v>24</v>
      </c>
      <c r="E97" s="20" t="s">
        <v>25</v>
      </c>
      <c r="F97" s="20" t="s">
        <v>8</v>
      </c>
    </row>
    <row r="98" spans="1:6">
      <c r="A98" s="46">
        <v>1</v>
      </c>
      <c r="B98" s="21" t="s">
        <v>29</v>
      </c>
      <c r="C98" s="40">
        <v>1</v>
      </c>
      <c r="D98" s="21">
        <v>92000</v>
      </c>
      <c r="E98" s="21">
        <v>8000</v>
      </c>
      <c r="F98" s="21">
        <f>+E98+D98</f>
        <v>100000</v>
      </c>
    </row>
    <row r="99" spans="1:6">
      <c r="A99" s="46">
        <v>2</v>
      </c>
      <c r="B99" s="21" t="s">
        <v>30</v>
      </c>
      <c r="C99" s="40">
        <v>1</v>
      </c>
      <c r="D99" s="21">
        <v>72752</v>
      </c>
      <c r="E99" s="21">
        <v>8000</v>
      </c>
      <c r="F99" s="21">
        <f>+E99+D99</f>
        <v>80752</v>
      </c>
    </row>
    <row r="100" spans="1:6">
      <c r="A100" s="47">
        <v>3</v>
      </c>
      <c r="B100" s="38" t="s">
        <v>34</v>
      </c>
      <c r="C100" s="42">
        <v>1.5</v>
      </c>
      <c r="D100" s="38">
        <v>100000</v>
      </c>
      <c r="E100" s="38">
        <v>8000</v>
      </c>
      <c r="F100" s="21">
        <f t="shared" ref="F100:F122" si="3">+E100+D100</f>
        <v>108000</v>
      </c>
    </row>
    <row r="101" spans="1:6">
      <c r="A101" s="46">
        <v>4</v>
      </c>
      <c r="B101" s="38" t="s">
        <v>34</v>
      </c>
      <c r="C101" s="42">
        <v>1</v>
      </c>
      <c r="D101" s="38">
        <v>72752</v>
      </c>
      <c r="E101" s="38">
        <v>8000</v>
      </c>
      <c r="F101" s="21">
        <f t="shared" si="3"/>
        <v>80752</v>
      </c>
    </row>
    <row r="102" spans="1:6">
      <c r="A102" s="46">
        <v>5</v>
      </c>
      <c r="B102" s="38" t="s">
        <v>55</v>
      </c>
      <c r="C102" s="42">
        <v>1</v>
      </c>
      <c r="D102" s="38">
        <v>75000</v>
      </c>
      <c r="E102" s="38">
        <v>8000</v>
      </c>
      <c r="F102" s="21">
        <f t="shared" si="3"/>
        <v>83000</v>
      </c>
    </row>
    <row r="103" spans="1:6">
      <c r="A103" s="46">
        <v>6</v>
      </c>
      <c r="B103" s="38" t="s">
        <v>56</v>
      </c>
      <c r="C103" s="42">
        <v>1</v>
      </c>
      <c r="D103" s="38">
        <v>75000</v>
      </c>
      <c r="E103" s="38">
        <v>8000</v>
      </c>
      <c r="F103" s="21">
        <f t="shared" si="3"/>
        <v>83000</v>
      </c>
    </row>
    <row r="104" spans="1:6">
      <c r="A104" s="47">
        <v>7</v>
      </c>
      <c r="B104" s="38" t="s">
        <v>56</v>
      </c>
      <c r="C104" s="42">
        <v>1</v>
      </c>
      <c r="D104" s="38">
        <v>75000</v>
      </c>
      <c r="E104" s="38">
        <v>8000</v>
      </c>
      <c r="F104" s="21">
        <f t="shared" si="3"/>
        <v>83000</v>
      </c>
    </row>
    <row r="105" spans="1:6">
      <c r="A105" s="46">
        <v>8</v>
      </c>
      <c r="B105" s="38" t="s">
        <v>56</v>
      </c>
      <c r="C105" s="42">
        <v>1</v>
      </c>
      <c r="D105" s="38">
        <v>75000</v>
      </c>
      <c r="E105" s="38">
        <v>8000</v>
      </c>
      <c r="F105" s="21">
        <f t="shared" si="3"/>
        <v>83000</v>
      </c>
    </row>
    <row r="106" spans="1:6">
      <c r="A106" s="46">
        <v>9</v>
      </c>
      <c r="B106" s="38" t="s">
        <v>56</v>
      </c>
      <c r="C106" s="42">
        <v>0.5</v>
      </c>
      <c r="D106" s="38">
        <v>37500</v>
      </c>
      <c r="E106" s="38">
        <v>4000</v>
      </c>
      <c r="F106" s="21">
        <f t="shared" si="3"/>
        <v>41500</v>
      </c>
    </row>
    <row r="107" spans="1:6">
      <c r="A107" s="46">
        <v>10</v>
      </c>
      <c r="B107" s="38" t="s">
        <v>57</v>
      </c>
      <c r="C107" s="42">
        <v>1</v>
      </c>
      <c r="D107" s="38">
        <v>72752</v>
      </c>
      <c r="E107" s="38">
        <v>8000</v>
      </c>
      <c r="F107" s="21">
        <f t="shared" si="3"/>
        <v>80752</v>
      </c>
    </row>
    <row r="108" spans="1:6">
      <c r="A108" s="47">
        <v>11</v>
      </c>
      <c r="B108" s="38" t="s">
        <v>57</v>
      </c>
      <c r="C108" s="42">
        <v>1</v>
      </c>
      <c r="D108" s="38">
        <v>72752</v>
      </c>
      <c r="E108" s="38">
        <v>8000</v>
      </c>
      <c r="F108" s="21">
        <f t="shared" si="3"/>
        <v>80752</v>
      </c>
    </row>
    <row r="109" spans="1:6">
      <c r="A109" s="46">
        <v>12</v>
      </c>
      <c r="B109" s="38" t="s">
        <v>57</v>
      </c>
      <c r="C109" s="42">
        <v>1</v>
      </c>
      <c r="D109" s="38">
        <v>72752</v>
      </c>
      <c r="E109" s="38">
        <v>8000</v>
      </c>
      <c r="F109" s="21">
        <f t="shared" si="3"/>
        <v>80752</v>
      </c>
    </row>
    <row r="110" spans="1:6">
      <c r="A110" s="46">
        <v>13</v>
      </c>
      <c r="B110" s="38" t="s">
        <v>57</v>
      </c>
      <c r="C110" s="42">
        <v>1</v>
      </c>
      <c r="D110" s="38">
        <v>72752</v>
      </c>
      <c r="E110" s="38">
        <v>8000</v>
      </c>
      <c r="F110" s="21">
        <f t="shared" si="3"/>
        <v>80752</v>
      </c>
    </row>
    <row r="111" spans="1:6">
      <c r="A111" s="46">
        <v>14</v>
      </c>
      <c r="B111" s="38" t="s">
        <v>123</v>
      </c>
      <c r="C111" s="42">
        <v>1</v>
      </c>
      <c r="D111" s="38">
        <v>75000</v>
      </c>
      <c r="E111" s="38">
        <v>8000</v>
      </c>
      <c r="F111" s="21">
        <f t="shared" si="3"/>
        <v>83000</v>
      </c>
    </row>
    <row r="112" spans="1:6">
      <c r="A112" s="47">
        <v>15</v>
      </c>
      <c r="B112" s="38" t="s">
        <v>13</v>
      </c>
      <c r="C112" s="42">
        <v>0.7</v>
      </c>
      <c r="D112" s="38">
        <v>50927</v>
      </c>
      <c r="E112" s="38">
        <v>5600</v>
      </c>
      <c r="F112" s="21">
        <f t="shared" si="3"/>
        <v>56527</v>
      </c>
    </row>
    <row r="113" spans="1:6">
      <c r="A113" s="46">
        <v>16</v>
      </c>
      <c r="B113" s="38" t="s">
        <v>50</v>
      </c>
      <c r="C113" s="42">
        <v>1</v>
      </c>
      <c r="D113" s="38">
        <v>72752</v>
      </c>
      <c r="E113" s="38">
        <v>8000</v>
      </c>
      <c r="F113" s="21">
        <f t="shared" si="3"/>
        <v>80752</v>
      </c>
    </row>
    <row r="114" spans="1:6">
      <c r="A114" s="46">
        <v>17</v>
      </c>
      <c r="B114" s="38" t="s">
        <v>60</v>
      </c>
      <c r="C114" s="42">
        <v>1</v>
      </c>
      <c r="D114" s="38">
        <v>72752</v>
      </c>
      <c r="E114" s="38">
        <v>8000</v>
      </c>
      <c r="F114" s="21">
        <f t="shared" si="3"/>
        <v>80752</v>
      </c>
    </row>
    <row r="115" spans="1:6">
      <c r="A115" s="46">
        <v>18</v>
      </c>
      <c r="B115" s="38" t="s">
        <v>61</v>
      </c>
      <c r="C115" s="42">
        <v>1</v>
      </c>
      <c r="D115" s="38">
        <v>72752</v>
      </c>
      <c r="E115" s="38">
        <v>8000</v>
      </c>
      <c r="F115" s="21">
        <f t="shared" si="3"/>
        <v>80752</v>
      </c>
    </row>
    <row r="116" spans="1:6">
      <c r="A116" s="47">
        <v>19</v>
      </c>
      <c r="B116" s="38" t="s">
        <v>62</v>
      </c>
      <c r="C116" s="42">
        <v>0.5</v>
      </c>
      <c r="D116" s="38">
        <v>36376</v>
      </c>
      <c r="E116" s="38">
        <v>4000</v>
      </c>
      <c r="F116" s="38">
        <f t="shared" si="3"/>
        <v>40376</v>
      </c>
    </row>
    <row r="117" spans="1:6">
      <c r="A117" s="46">
        <v>20</v>
      </c>
      <c r="B117" s="38" t="s">
        <v>63</v>
      </c>
      <c r="C117" s="42">
        <v>0.8</v>
      </c>
      <c r="D117" s="38">
        <v>58202</v>
      </c>
      <c r="E117" s="38">
        <v>6400</v>
      </c>
      <c r="F117" s="38">
        <f t="shared" si="3"/>
        <v>64602</v>
      </c>
    </row>
    <row r="118" spans="1:6">
      <c r="A118" s="46">
        <v>21</v>
      </c>
      <c r="B118" s="38" t="s">
        <v>39</v>
      </c>
      <c r="C118" s="42">
        <v>0.5</v>
      </c>
      <c r="D118" s="38">
        <v>36376</v>
      </c>
      <c r="E118" s="38">
        <v>4000</v>
      </c>
      <c r="F118" s="38">
        <f t="shared" si="3"/>
        <v>40376</v>
      </c>
    </row>
    <row r="119" spans="1:6">
      <c r="A119" s="46">
        <v>22</v>
      </c>
      <c r="B119" s="38" t="s">
        <v>64</v>
      </c>
      <c r="C119" s="42">
        <v>0.5</v>
      </c>
      <c r="D119" s="38">
        <v>36376</v>
      </c>
      <c r="E119" s="38">
        <v>4000</v>
      </c>
      <c r="F119" s="38">
        <f t="shared" si="3"/>
        <v>40376</v>
      </c>
    </row>
    <row r="120" spans="1:6">
      <c r="A120" s="47">
        <v>23</v>
      </c>
      <c r="B120" s="38" t="s">
        <v>65</v>
      </c>
      <c r="C120" s="42">
        <v>0.5</v>
      </c>
      <c r="D120" s="38">
        <v>36376</v>
      </c>
      <c r="E120" s="38">
        <v>4000</v>
      </c>
      <c r="F120" s="38">
        <f t="shared" si="3"/>
        <v>40376</v>
      </c>
    </row>
    <row r="121" spans="1:6">
      <c r="A121" s="46">
        <v>24</v>
      </c>
      <c r="B121" s="38" t="s">
        <v>28</v>
      </c>
      <c r="C121" s="42">
        <v>0.5</v>
      </c>
      <c r="D121" s="38">
        <v>36376</v>
      </c>
      <c r="E121" s="38">
        <v>4000</v>
      </c>
      <c r="F121" s="38">
        <f t="shared" si="3"/>
        <v>40376</v>
      </c>
    </row>
    <row r="122" spans="1:6">
      <c r="A122" s="46">
        <v>25</v>
      </c>
      <c r="B122" s="38" t="s">
        <v>66</v>
      </c>
      <c r="C122" s="42">
        <v>0.5</v>
      </c>
      <c r="D122" s="38">
        <v>36376</v>
      </c>
      <c r="E122" s="38">
        <v>4000</v>
      </c>
      <c r="F122" s="38">
        <f t="shared" si="3"/>
        <v>40376</v>
      </c>
    </row>
    <row r="123" spans="1:6" ht="16.5" thickBot="1">
      <c r="A123" s="124" t="s">
        <v>21</v>
      </c>
      <c r="B123" s="125"/>
      <c r="C123" s="81">
        <f>SUM(C98:C122)</f>
        <v>21.5</v>
      </c>
      <c r="D123" s="13">
        <f>SUM(D98:D122)</f>
        <v>1586653</v>
      </c>
      <c r="E123" s="13">
        <f>SUM(E98:E122)</f>
        <v>168000</v>
      </c>
      <c r="F123" s="13">
        <f>SUM(F98:F122)</f>
        <v>1754653</v>
      </c>
    </row>
    <row r="124" spans="1:6">
      <c r="A124" s="112"/>
      <c r="B124" s="112"/>
      <c r="C124" s="112"/>
      <c r="D124" s="114"/>
      <c r="E124" s="114"/>
      <c r="F124" s="114"/>
    </row>
    <row r="126" spans="1:6">
      <c r="A126" s="33"/>
      <c r="B126" s="33"/>
      <c r="C126" s="34"/>
      <c r="D126" s="33"/>
      <c r="E126" s="33"/>
      <c r="F126" s="33"/>
    </row>
    <row r="127" spans="1:6">
      <c r="A127" s="33"/>
      <c r="B127" s="33"/>
      <c r="C127" s="34"/>
      <c r="D127" s="33"/>
      <c r="E127" s="33"/>
      <c r="F127" s="33"/>
    </row>
    <row r="129" spans="1:6">
      <c r="A129" s="111"/>
      <c r="B129" s="111"/>
      <c r="C129" s="111"/>
      <c r="D129" s="111"/>
      <c r="E129" s="111"/>
      <c r="F129" s="111"/>
    </row>
    <row r="130" spans="1:6" ht="32.25" customHeight="1" thickBot="1">
      <c r="A130" s="130" t="s">
        <v>139</v>
      </c>
      <c r="B130" s="130"/>
      <c r="C130" s="130"/>
      <c r="D130" s="130"/>
      <c r="E130" s="130"/>
      <c r="F130" s="130"/>
    </row>
    <row r="131" spans="1:6" ht="63.75" thickBot="1">
      <c r="A131" s="20" t="s">
        <v>3</v>
      </c>
      <c r="B131" s="20" t="s">
        <v>22</v>
      </c>
      <c r="C131" s="20" t="s">
        <v>23</v>
      </c>
      <c r="D131" s="20" t="s">
        <v>24</v>
      </c>
      <c r="E131" s="20" t="s">
        <v>25</v>
      </c>
      <c r="F131" s="20" t="s">
        <v>8</v>
      </c>
    </row>
    <row r="132" spans="1:6">
      <c r="A132" s="32">
        <v>1</v>
      </c>
      <c r="B132" s="21" t="s">
        <v>29</v>
      </c>
      <c r="C132" s="48">
        <v>1</v>
      </c>
      <c r="D132" s="21">
        <v>92000</v>
      </c>
      <c r="E132" s="21">
        <v>8000</v>
      </c>
      <c r="F132" s="21">
        <f>+E132+D132</f>
        <v>100000</v>
      </c>
    </row>
    <row r="133" spans="1:6">
      <c r="A133" s="32">
        <v>2</v>
      </c>
      <c r="B133" s="21" t="s">
        <v>30</v>
      </c>
      <c r="C133" s="48">
        <v>1</v>
      </c>
      <c r="D133" s="21">
        <v>72752</v>
      </c>
      <c r="E133" s="21">
        <v>8000</v>
      </c>
      <c r="F133" s="21">
        <f>+E133+D133</f>
        <v>80752</v>
      </c>
    </row>
    <row r="134" spans="1:6">
      <c r="A134" s="37">
        <v>3</v>
      </c>
      <c r="B134" s="38" t="s">
        <v>34</v>
      </c>
      <c r="C134" s="49">
        <v>1</v>
      </c>
      <c r="D134" s="38">
        <v>72752</v>
      </c>
      <c r="E134" s="38">
        <v>8000</v>
      </c>
      <c r="F134" s="21">
        <f t="shared" ref="F134:F152" si="4">+E134+D134</f>
        <v>80752</v>
      </c>
    </row>
    <row r="135" spans="1:6">
      <c r="A135" s="32">
        <v>4</v>
      </c>
      <c r="B135" s="38" t="s">
        <v>56</v>
      </c>
      <c r="C135" s="49">
        <v>1</v>
      </c>
      <c r="D135" s="38">
        <v>75000</v>
      </c>
      <c r="E135" s="38">
        <v>8000</v>
      </c>
      <c r="F135" s="21">
        <f t="shared" si="4"/>
        <v>83000</v>
      </c>
    </row>
    <row r="136" spans="1:6">
      <c r="A136" s="32">
        <v>5</v>
      </c>
      <c r="B136" s="38" t="s">
        <v>56</v>
      </c>
      <c r="C136" s="49">
        <v>1</v>
      </c>
      <c r="D136" s="38">
        <v>75000</v>
      </c>
      <c r="E136" s="38">
        <v>8000</v>
      </c>
      <c r="F136" s="21">
        <f t="shared" si="4"/>
        <v>83000</v>
      </c>
    </row>
    <row r="137" spans="1:6">
      <c r="A137" s="32">
        <v>6</v>
      </c>
      <c r="B137" s="38" t="s">
        <v>56</v>
      </c>
      <c r="C137" s="49">
        <v>1</v>
      </c>
      <c r="D137" s="38">
        <v>75000</v>
      </c>
      <c r="E137" s="38">
        <v>8000</v>
      </c>
      <c r="F137" s="21">
        <f t="shared" si="4"/>
        <v>83000</v>
      </c>
    </row>
    <row r="138" spans="1:6">
      <c r="A138" s="32">
        <v>7</v>
      </c>
      <c r="B138" s="38" t="s">
        <v>56</v>
      </c>
      <c r="C138" s="49">
        <v>0.5</v>
      </c>
      <c r="D138" s="38">
        <v>37500</v>
      </c>
      <c r="E138" s="38">
        <v>4000</v>
      </c>
      <c r="F138" s="21">
        <f t="shared" si="4"/>
        <v>41500</v>
      </c>
    </row>
    <row r="139" spans="1:6">
      <c r="A139" s="32">
        <v>8</v>
      </c>
      <c r="B139" s="38" t="s">
        <v>56</v>
      </c>
      <c r="C139" s="49">
        <v>0.5</v>
      </c>
      <c r="D139" s="38">
        <v>37500</v>
      </c>
      <c r="E139" s="38">
        <v>4000</v>
      </c>
      <c r="F139" s="21">
        <f t="shared" si="4"/>
        <v>41500</v>
      </c>
    </row>
    <row r="140" spans="1:6">
      <c r="A140" s="32">
        <v>9</v>
      </c>
      <c r="B140" s="38" t="s">
        <v>57</v>
      </c>
      <c r="C140" s="42">
        <v>0.85</v>
      </c>
      <c r="D140" s="38">
        <v>61839</v>
      </c>
      <c r="E140" s="38">
        <v>6800</v>
      </c>
      <c r="F140" s="21">
        <f t="shared" si="4"/>
        <v>68639</v>
      </c>
    </row>
    <row r="141" spans="1:6">
      <c r="A141" s="32">
        <v>10</v>
      </c>
      <c r="B141" s="38" t="s">
        <v>57</v>
      </c>
      <c r="C141" s="42">
        <v>0.85</v>
      </c>
      <c r="D141" s="38">
        <v>61839</v>
      </c>
      <c r="E141" s="38">
        <v>6800</v>
      </c>
      <c r="F141" s="21">
        <f t="shared" si="4"/>
        <v>68639</v>
      </c>
    </row>
    <row r="142" spans="1:6">
      <c r="A142" s="32">
        <v>11</v>
      </c>
      <c r="B142" s="38" t="s">
        <v>57</v>
      </c>
      <c r="C142" s="42">
        <v>0.85</v>
      </c>
      <c r="D142" s="38">
        <v>61839</v>
      </c>
      <c r="E142" s="38">
        <v>6800</v>
      </c>
      <c r="F142" s="21">
        <f t="shared" si="4"/>
        <v>68639</v>
      </c>
    </row>
    <row r="143" spans="1:6">
      <c r="A143" s="32">
        <v>12</v>
      </c>
      <c r="B143" s="38" t="s">
        <v>58</v>
      </c>
      <c r="C143" s="49">
        <v>1</v>
      </c>
      <c r="D143" s="38">
        <v>75000</v>
      </c>
      <c r="E143" s="38">
        <v>8000</v>
      </c>
      <c r="F143" s="21">
        <f t="shared" si="4"/>
        <v>83000</v>
      </c>
    </row>
    <row r="144" spans="1:6">
      <c r="A144" s="32">
        <v>13</v>
      </c>
      <c r="B144" s="38" t="s">
        <v>59</v>
      </c>
      <c r="C144" s="42">
        <v>0.6</v>
      </c>
      <c r="D144" s="38">
        <v>43651</v>
      </c>
      <c r="E144" s="38">
        <v>4800</v>
      </c>
      <c r="F144" s="21">
        <f t="shared" si="4"/>
        <v>48451</v>
      </c>
    </row>
    <row r="145" spans="1:6">
      <c r="A145" s="32">
        <v>14</v>
      </c>
      <c r="B145" s="38" t="s">
        <v>59</v>
      </c>
      <c r="C145" s="42">
        <v>0.4</v>
      </c>
      <c r="D145" s="38">
        <v>29100</v>
      </c>
      <c r="E145" s="38">
        <v>3200</v>
      </c>
      <c r="F145" s="21">
        <f t="shared" si="4"/>
        <v>32300</v>
      </c>
    </row>
    <row r="146" spans="1:6">
      <c r="A146" s="32">
        <v>15</v>
      </c>
      <c r="B146" s="38" t="s">
        <v>50</v>
      </c>
      <c r="C146" s="42">
        <v>0.85</v>
      </c>
      <c r="D146" s="38">
        <v>61839</v>
      </c>
      <c r="E146" s="38">
        <v>6800</v>
      </c>
      <c r="F146" s="21">
        <f t="shared" si="4"/>
        <v>68639</v>
      </c>
    </row>
    <row r="147" spans="1:6">
      <c r="A147" s="32">
        <v>16</v>
      </c>
      <c r="B147" s="38" t="s">
        <v>60</v>
      </c>
      <c r="C147" s="42">
        <v>0.85</v>
      </c>
      <c r="D147" s="38">
        <v>61839</v>
      </c>
      <c r="E147" s="38">
        <v>6800</v>
      </c>
      <c r="F147" s="21">
        <f t="shared" si="4"/>
        <v>68639</v>
      </c>
    </row>
    <row r="148" spans="1:6">
      <c r="A148" s="32">
        <v>17</v>
      </c>
      <c r="B148" s="38" t="s">
        <v>61</v>
      </c>
      <c r="C148" s="42">
        <v>0.85</v>
      </c>
      <c r="D148" s="38">
        <v>61839</v>
      </c>
      <c r="E148" s="38">
        <v>6800</v>
      </c>
      <c r="F148" s="21">
        <f t="shared" si="4"/>
        <v>68639</v>
      </c>
    </row>
    <row r="149" spans="1:6" ht="31.5">
      <c r="A149" s="32">
        <v>18</v>
      </c>
      <c r="B149" s="113" t="s">
        <v>142</v>
      </c>
      <c r="C149" s="42">
        <v>1</v>
      </c>
      <c r="D149" s="38">
        <v>72752</v>
      </c>
      <c r="E149" s="38">
        <v>8000</v>
      </c>
      <c r="F149" s="38">
        <f t="shared" ref="F149" si="5">+E149+D149</f>
        <v>80752</v>
      </c>
    </row>
    <row r="150" spans="1:6">
      <c r="A150" s="32">
        <v>19</v>
      </c>
      <c r="B150" s="38" t="s">
        <v>63</v>
      </c>
      <c r="C150" s="42">
        <v>1</v>
      </c>
      <c r="D150" s="38">
        <v>72752</v>
      </c>
      <c r="E150" s="38">
        <v>8000</v>
      </c>
      <c r="F150" s="38">
        <f t="shared" si="4"/>
        <v>80752</v>
      </c>
    </row>
    <row r="151" spans="1:6">
      <c r="A151" s="32">
        <v>20</v>
      </c>
      <c r="B151" s="38" t="s">
        <v>28</v>
      </c>
      <c r="C151" s="42">
        <v>0.5</v>
      </c>
      <c r="D151" s="38">
        <v>36376</v>
      </c>
      <c r="E151" s="38">
        <v>4000</v>
      </c>
      <c r="F151" s="38">
        <f t="shared" si="4"/>
        <v>40376</v>
      </c>
    </row>
    <row r="152" spans="1:6">
      <c r="A152" s="32">
        <v>21</v>
      </c>
      <c r="B152" s="38" t="s">
        <v>67</v>
      </c>
      <c r="C152" s="42">
        <v>0.5</v>
      </c>
      <c r="D152" s="38">
        <v>37500</v>
      </c>
      <c r="E152" s="38">
        <v>4000</v>
      </c>
      <c r="F152" s="38">
        <f t="shared" si="4"/>
        <v>41500</v>
      </c>
    </row>
    <row r="153" spans="1:6">
      <c r="A153" s="131" t="s">
        <v>21</v>
      </c>
      <c r="B153" s="131"/>
      <c r="C153" s="82">
        <f>SUM(C132:C152)</f>
        <v>17.099999999999998</v>
      </c>
      <c r="D153" s="9">
        <f>SUM(D132:D152)</f>
        <v>1275669</v>
      </c>
      <c r="E153" s="9">
        <f>SUM(E132:E152)</f>
        <v>136800</v>
      </c>
      <c r="F153" s="9">
        <f>SUM(F132:F152)</f>
        <v>1412469</v>
      </c>
    </row>
    <row r="155" spans="1:6">
      <c r="A155" s="132" t="s">
        <v>68</v>
      </c>
      <c r="B155" s="132"/>
      <c r="C155" s="132"/>
      <c r="D155" s="132"/>
      <c r="E155" s="132"/>
      <c r="F155" s="132"/>
    </row>
    <row r="156" spans="1:6" ht="16.5" thickBot="1">
      <c r="A156" s="8"/>
      <c r="B156" s="8"/>
      <c r="C156" s="8"/>
      <c r="D156" s="8"/>
      <c r="E156" s="8"/>
      <c r="F156" s="8"/>
    </row>
    <row r="157" spans="1:6" ht="63.75" thickBot="1">
      <c r="A157" s="20" t="s">
        <v>3</v>
      </c>
      <c r="B157" s="20" t="s">
        <v>22</v>
      </c>
      <c r="C157" s="20" t="s">
        <v>23</v>
      </c>
      <c r="D157" s="20" t="s">
        <v>24</v>
      </c>
      <c r="E157" s="20" t="s">
        <v>25</v>
      </c>
      <c r="F157" s="20" t="s">
        <v>8</v>
      </c>
    </row>
    <row r="158" spans="1:6">
      <c r="A158" s="42">
        <v>1</v>
      </c>
      <c r="B158" s="38" t="s">
        <v>69</v>
      </c>
      <c r="C158" s="42">
        <v>1.8</v>
      </c>
      <c r="D158" s="42">
        <f>54000+92000</f>
        <v>146000</v>
      </c>
      <c r="E158" s="56">
        <v>8000</v>
      </c>
      <c r="F158" s="38">
        <f t="shared" ref="F158:F192" si="6">D158+E158</f>
        <v>154000</v>
      </c>
    </row>
    <row r="159" spans="1:6">
      <c r="A159" s="42">
        <v>2</v>
      </c>
      <c r="B159" s="54" t="s">
        <v>11</v>
      </c>
      <c r="C159" s="58">
        <v>0.5</v>
      </c>
      <c r="D159" s="42">
        <v>42376</v>
      </c>
      <c r="E159" s="60">
        <v>4000</v>
      </c>
      <c r="F159" s="38">
        <f t="shared" si="6"/>
        <v>46376</v>
      </c>
    </row>
    <row r="160" spans="1:6">
      <c r="A160" s="42">
        <v>3</v>
      </c>
      <c r="B160" s="54" t="s">
        <v>70</v>
      </c>
      <c r="C160" s="58">
        <v>1</v>
      </c>
      <c r="D160" s="42">
        <v>72752</v>
      </c>
      <c r="E160" s="38">
        <v>8000</v>
      </c>
      <c r="F160" s="38">
        <f t="shared" si="6"/>
        <v>80752</v>
      </c>
    </row>
    <row r="161" spans="1:6">
      <c r="A161" s="42">
        <v>4</v>
      </c>
      <c r="B161" s="54" t="s">
        <v>71</v>
      </c>
      <c r="C161" s="58">
        <v>0.5</v>
      </c>
      <c r="D161" s="42">
        <v>36376</v>
      </c>
      <c r="E161" s="38">
        <v>4000</v>
      </c>
      <c r="F161" s="38">
        <f t="shared" si="6"/>
        <v>40376</v>
      </c>
    </row>
    <row r="162" spans="1:6">
      <c r="A162" s="42">
        <v>5</v>
      </c>
      <c r="B162" s="38" t="s">
        <v>72</v>
      </c>
      <c r="C162" s="42">
        <v>1</v>
      </c>
      <c r="D162" s="42">
        <v>72752</v>
      </c>
      <c r="E162" s="38">
        <v>8000</v>
      </c>
      <c r="F162" s="38">
        <f t="shared" si="6"/>
        <v>80752</v>
      </c>
    </row>
    <row r="163" spans="1:6">
      <c r="A163" s="42">
        <v>6</v>
      </c>
      <c r="B163" s="54" t="s">
        <v>73</v>
      </c>
      <c r="C163" s="58">
        <v>1</v>
      </c>
      <c r="D163" s="42">
        <v>72752</v>
      </c>
      <c r="E163" s="38">
        <v>8000</v>
      </c>
      <c r="F163" s="38">
        <f t="shared" si="6"/>
        <v>80752</v>
      </c>
    </row>
    <row r="164" spans="1:6">
      <c r="A164" s="42">
        <v>7</v>
      </c>
      <c r="B164" s="54" t="s">
        <v>74</v>
      </c>
      <c r="C164" s="58">
        <v>1</v>
      </c>
      <c r="D164" s="42">
        <v>72752</v>
      </c>
      <c r="E164" s="38">
        <v>8000</v>
      </c>
      <c r="F164" s="38">
        <f t="shared" si="6"/>
        <v>80752</v>
      </c>
    </row>
    <row r="165" spans="1:6">
      <c r="A165" s="42">
        <v>8</v>
      </c>
      <c r="B165" s="54" t="s">
        <v>75</v>
      </c>
      <c r="C165" s="58">
        <v>1.25</v>
      </c>
      <c r="D165" s="42">
        <v>90000</v>
      </c>
      <c r="E165" s="38">
        <v>8000</v>
      </c>
      <c r="F165" s="38">
        <f t="shared" si="6"/>
        <v>98000</v>
      </c>
    </row>
    <row r="166" spans="1:6">
      <c r="A166" s="42">
        <v>9</v>
      </c>
      <c r="B166" s="54" t="s">
        <v>75</v>
      </c>
      <c r="C166" s="58">
        <v>0.8</v>
      </c>
      <c r="D166" s="42">
        <v>60000</v>
      </c>
      <c r="E166" s="38">
        <v>8000</v>
      </c>
      <c r="F166" s="38">
        <f t="shared" si="6"/>
        <v>68000</v>
      </c>
    </row>
    <row r="167" spans="1:6">
      <c r="A167" s="42">
        <v>10</v>
      </c>
      <c r="B167" s="54" t="s">
        <v>75</v>
      </c>
      <c r="C167" s="58">
        <v>1.3</v>
      </c>
      <c r="D167" s="42">
        <v>96000</v>
      </c>
      <c r="E167" s="38">
        <v>8000</v>
      </c>
      <c r="F167" s="38">
        <f t="shared" si="6"/>
        <v>104000</v>
      </c>
    </row>
    <row r="168" spans="1:6">
      <c r="A168" s="42">
        <v>11</v>
      </c>
      <c r="B168" s="54" t="s">
        <v>75</v>
      </c>
      <c r="C168" s="58">
        <v>1</v>
      </c>
      <c r="D168" s="42">
        <v>78000</v>
      </c>
      <c r="E168" s="38">
        <v>8000</v>
      </c>
      <c r="F168" s="38">
        <f t="shared" si="6"/>
        <v>86000</v>
      </c>
    </row>
    <row r="169" spans="1:6">
      <c r="A169" s="42">
        <v>12</v>
      </c>
      <c r="B169" s="54" t="s">
        <v>75</v>
      </c>
      <c r="C169" s="58">
        <v>0.5</v>
      </c>
      <c r="D169" s="42">
        <v>40000</v>
      </c>
      <c r="E169" s="38">
        <v>4000</v>
      </c>
      <c r="F169" s="38">
        <f t="shared" si="6"/>
        <v>44000</v>
      </c>
    </row>
    <row r="170" spans="1:6">
      <c r="A170" s="42">
        <v>13</v>
      </c>
      <c r="B170" s="54" t="s">
        <v>75</v>
      </c>
      <c r="C170" s="58">
        <v>1.25</v>
      </c>
      <c r="D170" s="42">
        <v>90000</v>
      </c>
      <c r="E170" s="38">
        <v>8000</v>
      </c>
      <c r="F170" s="38">
        <f t="shared" si="6"/>
        <v>98000</v>
      </c>
    </row>
    <row r="171" spans="1:6">
      <c r="A171" s="42">
        <v>14</v>
      </c>
      <c r="B171" s="54" t="s">
        <v>75</v>
      </c>
      <c r="C171" s="58">
        <v>1.25</v>
      </c>
      <c r="D171" s="42">
        <v>90000</v>
      </c>
      <c r="E171" s="38">
        <v>8000</v>
      </c>
      <c r="F171" s="38">
        <f t="shared" si="6"/>
        <v>98000</v>
      </c>
    </row>
    <row r="172" spans="1:6">
      <c r="A172" s="42">
        <v>15</v>
      </c>
      <c r="B172" s="54" t="s">
        <v>75</v>
      </c>
      <c r="C172" s="58">
        <v>1.1599999999999999</v>
      </c>
      <c r="D172" s="42">
        <v>84000</v>
      </c>
      <c r="E172" s="38">
        <v>8000</v>
      </c>
      <c r="F172" s="38">
        <f t="shared" si="6"/>
        <v>92000</v>
      </c>
    </row>
    <row r="173" spans="1:6">
      <c r="A173" s="42">
        <v>16</v>
      </c>
      <c r="B173" s="54" t="s">
        <v>75</v>
      </c>
      <c r="C173" s="58">
        <v>1.3</v>
      </c>
      <c r="D173" s="42">
        <v>96000</v>
      </c>
      <c r="E173" s="38">
        <v>8000</v>
      </c>
      <c r="F173" s="38">
        <f t="shared" si="6"/>
        <v>104000</v>
      </c>
    </row>
    <row r="174" spans="1:6">
      <c r="A174" s="42">
        <v>17</v>
      </c>
      <c r="B174" s="54" t="s">
        <v>75</v>
      </c>
      <c r="C174" s="58">
        <v>0.8</v>
      </c>
      <c r="D174" s="42">
        <v>60000</v>
      </c>
      <c r="E174" s="38">
        <v>8000</v>
      </c>
      <c r="F174" s="38">
        <f t="shared" si="6"/>
        <v>68000</v>
      </c>
    </row>
    <row r="175" spans="1:6">
      <c r="A175" s="42">
        <v>18</v>
      </c>
      <c r="B175" s="54" t="s">
        <v>75</v>
      </c>
      <c r="C175" s="58">
        <v>1.1000000000000001</v>
      </c>
      <c r="D175" s="42">
        <v>78000</v>
      </c>
      <c r="E175" s="38">
        <v>8000</v>
      </c>
      <c r="F175" s="38">
        <f t="shared" si="6"/>
        <v>86000</v>
      </c>
    </row>
    <row r="176" spans="1:6">
      <c r="A176" s="42">
        <v>19</v>
      </c>
      <c r="B176" s="54" t="s">
        <v>75</v>
      </c>
      <c r="C176" s="58">
        <v>1.25</v>
      </c>
      <c r="D176" s="42">
        <v>90000</v>
      </c>
      <c r="E176" s="38">
        <v>8000</v>
      </c>
      <c r="F176" s="38">
        <f t="shared" si="6"/>
        <v>98000</v>
      </c>
    </row>
    <row r="177" spans="1:6">
      <c r="A177" s="42">
        <v>20</v>
      </c>
      <c r="B177" s="54" t="s">
        <v>75</v>
      </c>
      <c r="C177" s="58">
        <v>1.3</v>
      </c>
      <c r="D177" s="42">
        <v>91500</v>
      </c>
      <c r="E177" s="38">
        <v>8000</v>
      </c>
      <c r="F177" s="38">
        <f t="shared" si="6"/>
        <v>99500</v>
      </c>
    </row>
    <row r="178" spans="1:6">
      <c r="A178" s="42">
        <v>21</v>
      </c>
      <c r="B178" s="54" t="s">
        <v>75</v>
      </c>
      <c r="C178" s="58">
        <v>1.25</v>
      </c>
      <c r="D178" s="42">
        <v>90000</v>
      </c>
      <c r="E178" s="38">
        <v>8000</v>
      </c>
      <c r="F178" s="38">
        <f t="shared" si="6"/>
        <v>98000</v>
      </c>
    </row>
    <row r="179" spans="1:6">
      <c r="A179" s="42">
        <v>22</v>
      </c>
      <c r="B179" s="54" t="s">
        <v>75</v>
      </c>
      <c r="C179" s="58">
        <v>1.1000000000000001</v>
      </c>
      <c r="D179" s="42">
        <v>78000</v>
      </c>
      <c r="E179" s="38">
        <v>8000</v>
      </c>
      <c r="F179" s="38">
        <f t="shared" si="6"/>
        <v>86000</v>
      </c>
    </row>
    <row r="180" spans="1:6">
      <c r="A180" s="42">
        <v>23</v>
      </c>
      <c r="B180" s="54" t="s">
        <v>75</v>
      </c>
      <c r="C180" s="58">
        <v>1.25</v>
      </c>
      <c r="D180" s="42">
        <v>90000</v>
      </c>
      <c r="E180" s="38">
        <v>8000</v>
      </c>
      <c r="F180" s="38">
        <f t="shared" si="6"/>
        <v>98000</v>
      </c>
    </row>
    <row r="181" spans="1:6">
      <c r="A181" s="42">
        <v>24</v>
      </c>
      <c r="B181" s="54" t="s">
        <v>75</v>
      </c>
      <c r="C181" s="58">
        <v>1.1000000000000001</v>
      </c>
      <c r="D181" s="42">
        <v>78000</v>
      </c>
      <c r="E181" s="38">
        <v>8000</v>
      </c>
      <c r="F181" s="38">
        <f t="shared" si="6"/>
        <v>86000</v>
      </c>
    </row>
    <row r="182" spans="1:6">
      <c r="A182" s="42">
        <v>25</v>
      </c>
      <c r="B182" s="54" t="s">
        <v>75</v>
      </c>
      <c r="C182" s="58">
        <v>1</v>
      </c>
      <c r="D182" s="42">
        <v>66000</v>
      </c>
      <c r="E182" s="38">
        <v>8000</v>
      </c>
      <c r="F182" s="38">
        <f t="shared" si="6"/>
        <v>74000</v>
      </c>
    </row>
    <row r="183" spans="1:6">
      <c r="A183" s="42">
        <v>26</v>
      </c>
      <c r="B183" s="54" t="s">
        <v>75</v>
      </c>
      <c r="C183" s="58">
        <v>0.9</v>
      </c>
      <c r="D183" s="42">
        <v>54000</v>
      </c>
      <c r="E183" s="38">
        <v>8000</v>
      </c>
      <c r="F183" s="38">
        <f t="shared" si="6"/>
        <v>62000</v>
      </c>
    </row>
    <row r="184" spans="1:6">
      <c r="A184" s="42">
        <v>27</v>
      </c>
      <c r="B184" s="54" t="s">
        <v>75</v>
      </c>
      <c r="C184" s="58">
        <v>1.2</v>
      </c>
      <c r="D184" s="42">
        <v>78000</v>
      </c>
      <c r="E184" s="38">
        <v>8000</v>
      </c>
      <c r="F184" s="38">
        <f t="shared" si="6"/>
        <v>86000</v>
      </c>
    </row>
    <row r="185" spans="1:6">
      <c r="A185" s="42">
        <v>28</v>
      </c>
      <c r="B185" s="54" t="s">
        <v>75</v>
      </c>
      <c r="C185" s="58">
        <v>1.25</v>
      </c>
      <c r="D185" s="42">
        <v>90000</v>
      </c>
      <c r="E185" s="38">
        <v>8000</v>
      </c>
      <c r="F185" s="38">
        <f t="shared" si="6"/>
        <v>98000</v>
      </c>
    </row>
    <row r="186" spans="1:6">
      <c r="A186" s="42">
        <v>29</v>
      </c>
      <c r="B186" s="54" t="s">
        <v>75</v>
      </c>
      <c r="C186" s="58">
        <v>0.8</v>
      </c>
      <c r="D186" s="42">
        <v>54000</v>
      </c>
      <c r="E186" s="38">
        <v>8000</v>
      </c>
      <c r="F186" s="38">
        <f t="shared" si="6"/>
        <v>62000</v>
      </c>
    </row>
    <row r="187" spans="1:6">
      <c r="A187" s="42">
        <v>30</v>
      </c>
      <c r="B187" s="54" t="s">
        <v>75</v>
      </c>
      <c r="C187" s="58">
        <v>0.9</v>
      </c>
      <c r="D187" s="42">
        <v>70500</v>
      </c>
      <c r="E187" s="38">
        <v>8000</v>
      </c>
      <c r="F187" s="38">
        <f t="shared" si="6"/>
        <v>78500</v>
      </c>
    </row>
    <row r="188" spans="1:6">
      <c r="A188" s="42">
        <v>31</v>
      </c>
      <c r="B188" s="54" t="s">
        <v>20</v>
      </c>
      <c r="C188" s="58">
        <v>1</v>
      </c>
      <c r="D188" s="42">
        <v>72752</v>
      </c>
      <c r="E188" s="38">
        <v>8000</v>
      </c>
      <c r="F188" s="38">
        <f t="shared" si="6"/>
        <v>80752</v>
      </c>
    </row>
    <row r="189" spans="1:6">
      <c r="A189" s="42">
        <v>32</v>
      </c>
      <c r="B189" s="54" t="s">
        <v>19</v>
      </c>
      <c r="C189" s="42">
        <v>0.5</v>
      </c>
      <c r="D189" s="42">
        <v>36376</v>
      </c>
      <c r="E189" s="38">
        <v>4000</v>
      </c>
      <c r="F189" s="38">
        <f>D189+E189</f>
        <v>40376</v>
      </c>
    </row>
    <row r="190" spans="1:6">
      <c r="A190" s="42">
        <v>33</v>
      </c>
      <c r="B190" s="54" t="s">
        <v>20</v>
      </c>
      <c r="C190" s="62">
        <v>1</v>
      </c>
      <c r="D190" s="42">
        <v>72752</v>
      </c>
      <c r="E190" s="38">
        <v>8000</v>
      </c>
      <c r="F190" s="38">
        <f t="shared" si="6"/>
        <v>80752</v>
      </c>
    </row>
    <row r="191" spans="1:6">
      <c r="A191" s="42">
        <v>34</v>
      </c>
      <c r="B191" s="61" t="s">
        <v>76</v>
      </c>
      <c r="C191" s="62">
        <v>1</v>
      </c>
      <c r="D191" s="63">
        <v>72752</v>
      </c>
      <c r="E191" s="38">
        <v>8000</v>
      </c>
      <c r="F191" s="38">
        <f t="shared" si="6"/>
        <v>80752</v>
      </c>
    </row>
    <row r="192" spans="1:6">
      <c r="A192" s="42">
        <v>35</v>
      </c>
      <c r="B192" s="54" t="s">
        <v>76</v>
      </c>
      <c r="C192" s="58">
        <v>0.5</v>
      </c>
      <c r="D192" s="42">
        <v>36376</v>
      </c>
      <c r="E192" s="38">
        <v>4000</v>
      </c>
      <c r="F192" s="38">
        <f t="shared" si="6"/>
        <v>40376</v>
      </c>
    </row>
    <row r="193" spans="1:6">
      <c r="A193" s="42"/>
      <c r="B193" s="10" t="s">
        <v>21</v>
      </c>
      <c r="C193" s="11">
        <f>SUM(C158:C192)</f>
        <v>35.81</v>
      </c>
      <c r="D193" s="9">
        <f>SUM(D158:D192)</f>
        <v>2598768</v>
      </c>
      <c r="E193" s="9">
        <f>SUM(E158:E192)</f>
        <v>260000</v>
      </c>
      <c r="F193" s="9">
        <f>SUM(F158:F192)</f>
        <v>2858768</v>
      </c>
    </row>
    <row r="195" spans="1:6" ht="16.5" thickBot="1">
      <c r="A195" s="133" t="s">
        <v>77</v>
      </c>
      <c r="B195" s="133"/>
      <c r="C195" s="133"/>
      <c r="D195" s="133"/>
      <c r="E195" s="133"/>
      <c r="F195" s="133"/>
    </row>
    <row r="196" spans="1:6" ht="63.75" thickBot="1">
      <c r="A196" s="20" t="s">
        <v>3</v>
      </c>
      <c r="B196" s="20" t="s">
        <v>22</v>
      </c>
      <c r="C196" s="20" t="s">
        <v>23</v>
      </c>
      <c r="D196" s="20" t="s">
        <v>24</v>
      </c>
      <c r="E196" s="20" t="s">
        <v>25</v>
      </c>
      <c r="F196" s="20" t="s">
        <v>8</v>
      </c>
    </row>
    <row r="197" spans="1:6">
      <c r="A197" s="42">
        <v>1</v>
      </c>
      <c r="B197" s="38" t="s">
        <v>69</v>
      </c>
      <c r="C197" s="42">
        <v>1.5</v>
      </c>
      <c r="D197" s="42">
        <f>92000+36000</f>
        <v>128000</v>
      </c>
      <c r="E197" s="56">
        <v>8000</v>
      </c>
      <c r="F197" s="38">
        <f t="shared" ref="F197:F226" si="7">D197+E197</f>
        <v>136000</v>
      </c>
    </row>
    <row r="198" spans="1:6">
      <c r="A198" s="42">
        <v>2</v>
      </c>
      <c r="B198" s="54" t="s">
        <v>11</v>
      </c>
      <c r="C198" s="58">
        <v>1.5</v>
      </c>
      <c r="D198" s="42">
        <f>36376+72000</f>
        <v>108376</v>
      </c>
      <c r="E198" s="38">
        <v>8000</v>
      </c>
      <c r="F198" s="38">
        <f t="shared" si="7"/>
        <v>116376</v>
      </c>
    </row>
    <row r="199" spans="1:6">
      <c r="A199" s="42">
        <v>3</v>
      </c>
      <c r="B199" s="54" t="s">
        <v>11</v>
      </c>
      <c r="C199" s="58">
        <v>1.5</v>
      </c>
      <c r="D199" s="42">
        <v>96376</v>
      </c>
      <c r="E199" s="38">
        <v>8000</v>
      </c>
      <c r="F199" s="38">
        <f t="shared" si="7"/>
        <v>104376</v>
      </c>
    </row>
    <row r="200" spans="1:6">
      <c r="A200" s="42">
        <v>4</v>
      </c>
      <c r="B200" s="54" t="s">
        <v>78</v>
      </c>
      <c r="C200" s="58">
        <v>1.25</v>
      </c>
      <c r="D200" s="42">
        <f>54564+36000</f>
        <v>90564</v>
      </c>
      <c r="E200" s="38">
        <v>8000</v>
      </c>
      <c r="F200" s="38">
        <f t="shared" si="7"/>
        <v>98564</v>
      </c>
    </row>
    <row r="201" spans="1:6">
      <c r="A201" s="42">
        <v>5</v>
      </c>
      <c r="B201" s="54" t="s">
        <v>70</v>
      </c>
      <c r="C201" s="58">
        <v>0.5</v>
      </c>
      <c r="D201" s="42">
        <v>36376</v>
      </c>
      <c r="E201" s="38">
        <v>4000</v>
      </c>
      <c r="F201" s="38">
        <f t="shared" si="7"/>
        <v>40376</v>
      </c>
    </row>
    <row r="202" spans="1:6">
      <c r="A202" s="42">
        <v>6</v>
      </c>
      <c r="B202" s="54" t="s">
        <v>73</v>
      </c>
      <c r="C202" s="58">
        <v>1</v>
      </c>
      <c r="D202" s="42">
        <v>72752</v>
      </c>
      <c r="E202" s="38">
        <v>8000</v>
      </c>
      <c r="F202" s="38">
        <f t="shared" si="7"/>
        <v>80752</v>
      </c>
    </row>
    <row r="203" spans="1:6">
      <c r="A203" s="42">
        <v>7</v>
      </c>
      <c r="B203" s="54" t="s">
        <v>71</v>
      </c>
      <c r="C203" s="58">
        <v>0.75</v>
      </c>
      <c r="D203" s="42">
        <v>54564</v>
      </c>
      <c r="E203" s="38">
        <v>6000</v>
      </c>
      <c r="F203" s="38">
        <f t="shared" si="7"/>
        <v>60564</v>
      </c>
    </row>
    <row r="204" spans="1:6">
      <c r="A204" s="42">
        <v>8</v>
      </c>
      <c r="B204" s="54" t="s">
        <v>79</v>
      </c>
      <c r="C204" s="58">
        <v>1</v>
      </c>
      <c r="D204" s="42">
        <v>72752</v>
      </c>
      <c r="E204" s="38">
        <v>8000</v>
      </c>
      <c r="F204" s="38">
        <f t="shared" si="7"/>
        <v>80752</v>
      </c>
    </row>
    <row r="205" spans="1:6">
      <c r="A205" s="42">
        <v>9</v>
      </c>
      <c r="B205" s="54" t="s">
        <v>36</v>
      </c>
      <c r="C205" s="58">
        <v>1</v>
      </c>
      <c r="D205" s="42">
        <v>72752</v>
      </c>
      <c r="E205" s="38">
        <v>8000</v>
      </c>
      <c r="F205" s="38">
        <f t="shared" si="7"/>
        <v>80752</v>
      </c>
    </row>
    <row r="206" spans="1:6">
      <c r="A206" s="42">
        <v>10</v>
      </c>
      <c r="B206" s="54" t="s">
        <v>20</v>
      </c>
      <c r="C206" s="58">
        <v>1</v>
      </c>
      <c r="D206" s="42">
        <v>72752</v>
      </c>
      <c r="E206" s="38">
        <v>8000</v>
      </c>
      <c r="F206" s="38">
        <f t="shared" si="7"/>
        <v>80752</v>
      </c>
    </row>
    <row r="207" spans="1:6">
      <c r="A207" s="42">
        <v>11</v>
      </c>
      <c r="B207" s="38" t="s">
        <v>74</v>
      </c>
      <c r="C207" s="42">
        <v>0.5</v>
      </c>
      <c r="D207" s="42">
        <v>36376</v>
      </c>
      <c r="E207" s="38">
        <v>4000</v>
      </c>
      <c r="F207" s="38">
        <f t="shared" si="7"/>
        <v>40376</v>
      </c>
    </row>
    <row r="208" spans="1:6">
      <c r="A208" s="42">
        <v>12</v>
      </c>
      <c r="B208" s="54" t="s">
        <v>75</v>
      </c>
      <c r="C208" s="42">
        <v>1</v>
      </c>
      <c r="D208" s="42">
        <v>60000</v>
      </c>
      <c r="E208" s="38">
        <v>6400</v>
      </c>
      <c r="F208" s="38">
        <f t="shared" si="7"/>
        <v>66400</v>
      </c>
    </row>
    <row r="209" spans="1:6">
      <c r="A209" s="42">
        <v>13</v>
      </c>
      <c r="B209" s="54" t="s">
        <v>75</v>
      </c>
      <c r="C209" s="59">
        <v>1.2</v>
      </c>
      <c r="D209" s="42">
        <v>84000</v>
      </c>
      <c r="E209" s="38">
        <v>8000</v>
      </c>
      <c r="F209" s="38">
        <f t="shared" si="7"/>
        <v>92000</v>
      </c>
    </row>
    <row r="210" spans="1:6">
      <c r="A210" s="42">
        <v>14</v>
      </c>
      <c r="B210" s="54" t="s">
        <v>75</v>
      </c>
      <c r="C210" s="42">
        <v>1</v>
      </c>
      <c r="D210" s="42">
        <v>72000</v>
      </c>
      <c r="E210" s="38">
        <v>8000</v>
      </c>
      <c r="F210" s="38">
        <f t="shared" si="7"/>
        <v>80000</v>
      </c>
    </row>
    <row r="211" spans="1:6">
      <c r="A211" s="42">
        <v>15</v>
      </c>
      <c r="B211" s="54" t="s">
        <v>75</v>
      </c>
      <c r="C211" s="42">
        <v>0.5</v>
      </c>
      <c r="D211" s="42">
        <v>36000</v>
      </c>
      <c r="E211" s="38">
        <v>4000</v>
      </c>
      <c r="F211" s="38">
        <f t="shared" si="7"/>
        <v>40000</v>
      </c>
    </row>
    <row r="212" spans="1:6">
      <c r="A212" s="42">
        <v>16</v>
      </c>
      <c r="B212" s="54" t="s">
        <v>75</v>
      </c>
      <c r="C212" s="42">
        <v>1.2</v>
      </c>
      <c r="D212" s="42">
        <v>84000</v>
      </c>
      <c r="E212" s="38">
        <v>8000</v>
      </c>
      <c r="F212" s="38">
        <f t="shared" si="7"/>
        <v>92000</v>
      </c>
    </row>
    <row r="213" spans="1:6">
      <c r="A213" s="42">
        <v>17</v>
      </c>
      <c r="B213" s="54" t="s">
        <v>75</v>
      </c>
      <c r="C213" s="42">
        <v>0.3</v>
      </c>
      <c r="D213" s="42">
        <v>24000</v>
      </c>
      <c r="E213" s="38">
        <v>2400</v>
      </c>
      <c r="F213" s="38">
        <f t="shared" si="7"/>
        <v>26400</v>
      </c>
    </row>
    <row r="214" spans="1:6">
      <c r="A214" s="42">
        <v>18</v>
      </c>
      <c r="B214" s="54" t="s">
        <v>75</v>
      </c>
      <c r="C214" s="42">
        <v>0.7</v>
      </c>
      <c r="D214" s="42">
        <v>48000</v>
      </c>
      <c r="E214" s="38">
        <v>5600</v>
      </c>
      <c r="F214" s="38">
        <f t="shared" si="7"/>
        <v>53600</v>
      </c>
    </row>
    <row r="215" spans="1:6">
      <c r="A215" s="42">
        <v>19</v>
      </c>
      <c r="B215" s="54" t="s">
        <v>75</v>
      </c>
      <c r="C215" s="42">
        <v>1.25</v>
      </c>
      <c r="D215" s="42">
        <v>90000</v>
      </c>
      <c r="E215" s="38">
        <v>8000</v>
      </c>
      <c r="F215" s="38">
        <f t="shared" si="7"/>
        <v>98000</v>
      </c>
    </row>
    <row r="216" spans="1:6">
      <c r="A216" s="42">
        <v>20</v>
      </c>
      <c r="B216" s="54" t="s">
        <v>75</v>
      </c>
      <c r="C216" s="42">
        <v>0.8</v>
      </c>
      <c r="D216" s="42">
        <v>60000</v>
      </c>
      <c r="E216" s="38">
        <v>6400</v>
      </c>
      <c r="F216" s="38">
        <f t="shared" si="7"/>
        <v>66400</v>
      </c>
    </row>
    <row r="217" spans="1:6">
      <c r="A217" s="42">
        <v>21</v>
      </c>
      <c r="B217" s="54" t="s">
        <v>75</v>
      </c>
      <c r="C217" s="42">
        <v>1.2</v>
      </c>
      <c r="D217" s="42">
        <v>84000</v>
      </c>
      <c r="E217" s="38">
        <v>8000</v>
      </c>
      <c r="F217" s="38">
        <f t="shared" si="7"/>
        <v>92000</v>
      </c>
    </row>
    <row r="218" spans="1:6">
      <c r="A218" s="42">
        <v>22</v>
      </c>
      <c r="B218" s="54" t="s">
        <v>75</v>
      </c>
      <c r="C218" s="42">
        <v>0.6</v>
      </c>
      <c r="D218" s="42">
        <v>42000</v>
      </c>
      <c r="E218" s="38">
        <v>4800</v>
      </c>
      <c r="F218" s="38">
        <f t="shared" si="7"/>
        <v>46800</v>
      </c>
    </row>
    <row r="219" spans="1:6">
      <c r="A219" s="42">
        <v>23</v>
      </c>
      <c r="B219" s="54" t="s">
        <v>75</v>
      </c>
      <c r="C219" s="42">
        <v>1.1000000000000001</v>
      </c>
      <c r="D219" s="42">
        <v>78000</v>
      </c>
      <c r="E219" s="38">
        <v>8000</v>
      </c>
      <c r="F219" s="38">
        <f t="shared" si="7"/>
        <v>86000</v>
      </c>
    </row>
    <row r="220" spans="1:6" s="94" customFormat="1">
      <c r="A220" s="91">
        <v>24</v>
      </c>
      <c r="B220" s="92" t="s">
        <v>75</v>
      </c>
      <c r="C220" s="91">
        <v>0.9</v>
      </c>
      <c r="D220" s="91">
        <v>66000</v>
      </c>
      <c r="E220" s="93">
        <v>7200</v>
      </c>
      <c r="F220" s="93">
        <f t="shared" si="7"/>
        <v>73200</v>
      </c>
    </row>
    <row r="221" spans="1:6">
      <c r="A221" s="42">
        <v>25</v>
      </c>
      <c r="B221" s="54" t="s">
        <v>75</v>
      </c>
      <c r="C221" s="59">
        <v>0.5</v>
      </c>
      <c r="D221" s="42">
        <v>36000</v>
      </c>
      <c r="E221" s="38">
        <v>4000</v>
      </c>
      <c r="F221" s="38">
        <f t="shared" si="7"/>
        <v>40000</v>
      </c>
    </row>
    <row r="222" spans="1:6">
      <c r="A222" s="42">
        <v>26</v>
      </c>
      <c r="B222" s="54" t="s">
        <v>75</v>
      </c>
      <c r="C222" s="59">
        <v>0.5</v>
      </c>
      <c r="D222" s="42">
        <v>36000</v>
      </c>
      <c r="E222" s="38">
        <v>4000</v>
      </c>
      <c r="F222" s="38">
        <f t="shared" si="7"/>
        <v>40000</v>
      </c>
    </row>
    <row r="223" spans="1:6">
      <c r="A223" s="42">
        <v>27</v>
      </c>
      <c r="B223" s="54" t="s">
        <v>75</v>
      </c>
      <c r="C223" s="42">
        <v>0.5</v>
      </c>
      <c r="D223" s="42">
        <v>36000</v>
      </c>
      <c r="E223" s="38">
        <v>4000</v>
      </c>
      <c r="F223" s="38">
        <f t="shared" si="7"/>
        <v>40000</v>
      </c>
    </row>
    <row r="224" spans="1:6">
      <c r="A224" s="42">
        <v>28</v>
      </c>
      <c r="B224" s="54" t="s">
        <v>19</v>
      </c>
      <c r="C224" s="42">
        <v>0.5</v>
      </c>
      <c r="D224" s="42">
        <v>36376</v>
      </c>
      <c r="E224" s="38">
        <v>4000</v>
      </c>
      <c r="F224" s="38">
        <f t="shared" si="7"/>
        <v>40376</v>
      </c>
    </row>
    <row r="225" spans="1:6" s="94" customFormat="1">
      <c r="A225" s="91">
        <v>29</v>
      </c>
      <c r="B225" s="92" t="s">
        <v>80</v>
      </c>
      <c r="C225" s="91">
        <v>0.5</v>
      </c>
      <c r="D225" s="91">
        <v>36376</v>
      </c>
      <c r="E225" s="93">
        <v>4000</v>
      </c>
      <c r="F225" s="93">
        <f t="shared" si="7"/>
        <v>40376</v>
      </c>
    </row>
    <row r="226" spans="1:6">
      <c r="A226" s="42">
        <v>30</v>
      </c>
      <c r="B226" s="54" t="s">
        <v>81</v>
      </c>
      <c r="C226" s="58">
        <v>0.75</v>
      </c>
      <c r="D226" s="42">
        <v>54564</v>
      </c>
      <c r="E226" s="38">
        <v>6000</v>
      </c>
      <c r="F226" s="38">
        <f t="shared" si="7"/>
        <v>60564</v>
      </c>
    </row>
    <row r="227" spans="1:6">
      <c r="A227" s="42"/>
      <c r="B227" s="12" t="s">
        <v>21</v>
      </c>
      <c r="C227" s="58">
        <f>SUM(C197:C226)</f>
        <v>26.5</v>
      </c>
      <c r="D227" s="9">
        <f>SUM(D197:D226)</f>
        <v>1904956</v>
      </c>
      <c r="E227" s="9">
        <f>SUM(E197:E226)</f>
        <v>188800</v>
      </c>
      <c r="F227" s="9">
        <f>SUM(F197:F226)</f>
        <v>2093756</v>
      </c>
    </row>
    <row r="229" spans="1:6">
      <c r="A229" s="123" t="s">
        <v>82</v>
      </c>
      <c r="B229" s="123"/>
      <c r="C229" s="123"/>
      <c r="D229" s="123"/>
      <c r="E229" s="123"/>
      <c r="F229" s="123"/>
    </row>
    <row r="230" spans="1:6" ht="16.5" thickBot="1">
      <c r="A230" s="7"/>
      <c r="B230" s="7"/>
      <c r="C230" s="7"/>
      <c r="D230" s="7"/>
      <c r="E230" s="7"/>
      <c r="F230" s="7"/>
    </row>
    <row r="231" spans="1:6" ht="63.75" thickBot="1">
      <c r="A231" s="20" t="s">
        <v>3</v>
      </c>
      <c r="B231" s="20" t="s">
        <v>22</v>
      </c>
      <c r="C231" s="20" t="s">
        <v>23</v>
      </c>
      <c r="D231" s="20" t="s">
        <v>24</v>
      </c>
      <c r="E231" s="20" t="s">
        <v>25</v>
      </c>
      <c r="F231" s="20" t="s">
        <v>8</v>
      </c>
    </row>
    <row r="232" spans="1:6">
      <c r="A232" s="42">
        <v>1</v>
      </c>
      <c r="B232" s="38" t="s">
        <v>69</v>
      </c>
      <c r="C232" s="42">
        <v>1</v>
      </c>
      <c r="D232" s="42">
        <v>92000</v>
      </c>
      <c r="E232" s="38">
        <v>8000</v>
      </c>
      <c r="F232" s="38">
        <f t="shared" ref="F232:F245" si="8">D232+E232</f>
        <v>100000</v>
      </c>
    </row>
    <row r="233" spans="1:6">
      <c r="A233" s="42">
        <v>2</v>
      </c>
      <c r="B233" s="38" t="s">
        <v>70</v>
      </c>
      <c r="C233" s="42">
        <v>0.5</v>
      </c>
      <c r="D233" s="42">
        <v>43328</v>
      </c>
      <c r="E233" s="38">
        <v>4000</v>
      </c>
      <c r="F233" s="38">
        <f t="shared" si="8"/>
        <v>47328</v>
      </c>
    </row>
    <row r="234" spans="1:6">
      <c r="A234" s="42">
        <v>3</v>
      </c>
      <c r="B234" s="38" t="s">
        <v>83</v>
      </c>
      <c r="C234" s="57">
        <v>0.7</v>
      </c>
      <c r="D234" s="42">
        <v>50926</v>
      </c>
      <c r="E234" s="38">
        <v>5600</v>
      </c>
      <c r="F234" s="38">
        <f t="shared" si="8"/>
        <v>56526</v>
      </c>
    </row>
    <row r="235" spans="1:6">
      <c r="A235" s="42">
        <v>4</v>
      </c>
      <c r="B235" s="38" t="s">
        <v>83</v>
      </c>
      <c r="C235" s="42">
        <v>0.74</v>
      </c>
      <c r="D235" s="42">
        <v>53836</v>
      </c>
      <c r="E235" s="38">
        <v>5920</v>
      </c>
      <c r="F235" s="38">
        <f t="shared" si="8"/>
        <v>59756</v>
      </c>
    </row>
    <row r="236" spans="1:6">
      <c r="A236" s="42">
        <v>5</v>
      </c>
      <c r="B236" s="44" t="s">
        <v>74</v>
      </c>
      <c r="C236" s="42">
        <v>0.66</v>
      </c>
      <c r="D236" s="42">
        <v>48016</v>
      </c>
      <c r="E236" s="38">
        <f>C236*8000</f>
        <v>5280</v>
      </c>
      <c r="F236" s="38">
        <f t="shared" si="8"/>
        <v>53296</v>
      </c>
    </row>
    <row r="237" spans="1:6">
      <c r="A237" s="42">
        <v>6</v>
      </c>
      <c r="B237" s="44" t="s">
        <v>74</v>
      </c>
      <c r="C237" s="42">
        <v>0.66</v>
      </c>
      <c r="D237" s="42">
        <v>48016</v>
      </c>
      <c r="E237" s="38">
        <f t="shared" ref="E237:E248" si="9">C237*8000</f>
        <v>5280</v>
      </c>
      <c r="F237" s="38">
        <f t="shared" si="8"/>
        <v>53296</v>
      </c>
    </row>
    <row r="238" spans="1:6">
      <c r="A238" s="42">
        <v>7</v>
      </c>
      <c r="B238" s="44" t="s">
        <v>74</v>
      </c>
      <c r="C238" s="42">
        <v>0.66</v>
      </c>
      <c r="D238" s="42">
        <v>48016</v>
      </c>
      <c r="E238" s="38">
        <f t="shared" si="9"/>
        <v>5280</v>
      </c>
      <c r="F238" s="38">
        <f t="shared" si="8"/>
        <v>53296</v>
      </c>
    </row>
    <row r="239" spans="1:6">
      <c r="A239" s="42">
        <v>8</v>
      </c>
      <c r="B239" s="44" t="s">
        <v>74</v>
      </c>
      <c r="C239" s="42">
        <v>0.66</v>
      </c>
      <c r="D239" s="42">
        <v>48016</v>
      </c>
      <c r="E239" s="38">
        <f t="shared" si="9"/>
        <v>5280</v>
      </c>
      <c r="F239" s="38">
        <f t="shared" si="8"/>
        <v>53296</v>
      </c>
    </row>
    <row r="240" spans="1:6">
      <c r="A240" s="42">
        <v>9</v>
      </c>
      <c r="B240" s="44" t="s">
        <v>74</v>
      </c>
      <c r="C240" s="42">
        <v>0.53</v>
      </c>
      <c r="D240" s="42">
        <v>39286</v>
      </c>
      <c r="E240" s="38">
        <v>4240</v>
      </c>
      <c r="F240" s="38">
        <f t="shared" si="8"/>
        <v>43526</v>
      </c>
    </row>
    <row r="241" spans="1:6">
      <c r="A241" s="42">
        <v>10</v>
      </c>
      <c r="B241" s="44" t="s">
        <v>74</v>
      </c>
      <c r="C241" s="42">
        <v>0.71</v>
      </c>
      <c r="D241" s="42">
        <v>51654</v>
      </c>
      <c r="E241" s="38">
        <f t="shared" si="9"/>
        <v>5680</v>
      </c>
      <c r="F241" s="38">
        <f t="shared" si="8"/>
        <v>57334</v>
      </c>
    </row>
    <row r="242" spans="1:6">
      <c r="A242" s="42">
        <v>11</v>
      </c>
      <c r="B242" s="44" t="s">
        <v>74</v>
      </c>
      <c r="C242" s="42">
        <v>0.71</v>
      </c>
      <c r="D242" s="42">
        <v>51654</v>
      </c>
      <c r="E242" s="38">
        <f t="shared" si="9"/>
        <v>5680</v>
      </c>
      <c r="F242" s="38">
        <f t="shared" si="8"/>
        <v>57334</v>
      </c>
    </row>
    <row r="243" spans="1:6">
      <c r="A243" s="42">
        <v>12</v>
      </c>
      <c r="B243" s="44" t="s">
        <v>74</v>
      </c>
      <c r="C243" s="42">
        <v>0.71</v>
      </c>
      <c r="D243" s="42">
        <v>51654</v>
      </c>
      <c r="E243" s="38">
        <f t="shared" si="9"/>
        <v>5680</v>
      </c>
      <c r="F243" s="38">
        <f t="shared" si="8"/>
        <v>57334</v>
      </c>
    </row>
    <row r="244" spans="1:6">
      <c r="A244" s="42">
        <v>13</v>
      </c>
      <c r="B244" s="44" t="s">
        <v>74</v>
      </c>
      <c r="C244" s="42">
        <v>0.71</v>
      </c>
      <c r="D244" s="42">
        <v>51654</v>
      </c>
      <c r="E244" s="38">
        <f t="shared" si="9"/>
        <v>5680</v>
      </c>
      <c r="F244" s="38">
        <f t="shared" si="8"/>
        <v>57334</v>
      </c>
    </row>
    <row r="245" spans="1:6">
      <c r="A245" s="42">
        <v>14</v>
      </c>
      <c r="B245" s="44" t="s">
        <v>74</v>
      </c>
      <c r="C245" s="42">
        <v>0.5</v>
      </c>
      <c r="D245" s="42">
        <v>36376</v>
      </c>
      <c r="E245" s="38">
        <f t="shared" si="9"/>
        <v>4000</v>
      </c>
      <c r="F245" s="38">
        <f t="shared" si="8"/>
        <v>40376</v>
      </c>
    </row>
    <row r="246" spans="1:6">
      <c r="A246" s="42">
        <v>15</v>
      </c>
      <c r="B246" s="44" t="s">
        <v>74</v>
      </c>
      <c r="C246" s="42">
        <v>0.5</v>
      </c>
      <c r="D246" s="42">
        <v>36376</v>
      </c>
      <c r="E246" s="38">
        <f>C246*8000</f>
        <v>4000</v>
      </c>
      <c r="F246" s="38">
        <f>D246+E246</f>
        <v>40376</v>
      </c>
    </row>
    <row r="247" spans="1:6">
      <c r="A247" s="42">
        <v>16</v>
      </c>
      <c r="B247" s="54" t="s">
        <v>84</v>
      </c>
      <c r="C247" s="42">
        <v>0.5</v>
      </c>
      <c r="D247" s="42">
        <v>36376</v>
      </c>
      <c r="E247" s="38">
        <f t="shared" si="9"/>
        <v>4000</v>
      </c>
      <c r="F247" s="38">
        <f>D247+E247</f>
        <v>40376</v>
      </c>
    </row>
    <row r="248" spans="1:6" ht="16.5" thickBot="1">
      <c r="A248" s="42">
        <v>17</v>
      </c>
      <c r="B248" s="54" t="s">
        <v>20</v>
      </c>
      <c r="C248" s="58">
        <v>0.5</v>
      </c>
      <c r="D248" s="42">
        <v>36376</v>
      </c>
      <c r="E248" s="38">
        <f t="shared" si="9"/>
        <v>4000</v>
      </c>
      <c r="F248" s="38">
        <f>D248+E248</f>
        <v>40376</v>
      </c>
    </row>
    <row r="249" spans="1:6" ht="16.5" thickBot="1">
      <c r="A249" s="117" t="s">
        <v>21</v>
      </c>
      <c r="B249" s="118"/>
      <c r="C249" s="80">
        <f>SUM(C232:C248)</f>
        <v>10.950000000000003</v>
      </c>
      <c r="D249" s="15">
        <f>SUM(D232:D248)</f>
        <v>823560</v>
      </c>
      <c r="E249" s="15">
        <f>SUM(E232:E248)</f>
        <v>87600</v>
      </c>
      <c r="F249" s="15">
        <f>SUM(F232:F248)</f>
        <v>911160</v>
      </c>
    </row>
    <row r="251" spans="1:6" s="94" customFormat="1">
      <c r="A251" s="119" t="s">
        <v>85</v>
      </c>
      <c r="B251" s="119"/>
      <c r="C251" s="119"/>
      <c r="D251" s="119"/>
      <c r="E251" s="119"/>
      <c r="F251" s="119"/>
    </row>
    <row r="252" spans="1:6" thickBot="1">
      <c r="A252"/>
      <c r="B252"/>
      <c r="C252"/>
      <c r="D252"/>
      <c r="E252"/>
      <c r="F252"/>
    </row>
    <row r="253" spans="1:6" ht="63.75" thickBot="1">
      <c r="A253" s="20" t="s">
        <v>3</v>
      </c>
      <c r="B253" s="20" t="s">
        <v>22</v>
      </c>
      <c r="C253" s="20" t="s">
        <v>23</v>
      </c>
      <c r="D253" s="20" t="s">
        <v>24</v>
      </c>
      <c r="E253" s="20" t="s">
        <v>25</v>
      </c>
      <c r="F253" s="20" t="s">
        <v>8</v>
      </c>
    </row>
    <row r="254" spans="1:6">
      <c r="A254" s="42">
        <v>1</v>
      </c>
      <c r="B254" s="38" t="s">
        <v>69</v>
      </c>
      <c r="C254" s="42">
        <v>1</v>
      </c>
      <c r="D254" s="42">
        <v>92000</v>
      </c>
      <c r="E254" s="56">
        <v>8000</v>
      </c>
      <c r="F254" s="38">
        <f t="shared" ref="F254:F267" si="10">D254+E254</f>
        <v>100000</v>
      </c>
    </row>
    <row r="255" spans="1:6">
      <c r="A255" s="42">
        <v>2</v>
      </c>
      <c r="B255" s="38" t="s">
        <v>70</v>
      </c>
      <c r="C255" s="42">
        <v>0.94</v>
      </c>
      <c r="D255" s="42">
        <v>68000</v>
      </c>
      <c r="E255" s="56">
        <v>7520</v>
      </c>
      <c r="F255" s="38">
        <f t="shared" si="10"/>
        <v>75520</v>
      </c>
    </row>
    <row r="256" spans="1:6">
      <c r="A256" s="42">
        <v>3</v>
      </c>
      <c r="B256" s="38" t="s">
        <v>83</v>
      </c>
      <c r="C256" s="42">
        <v>1</v>
      </c>
      <c r="D256" s="42">
        <v>77392</v>
      </c>
      <c r="E256" s="56">
        <v>8000</v>
      </c>
      <c r="F256" s="38">
        <f t="shared" si="10"/>
        <v>85392</v>
      </c>
    </row>
    <row r="257" spans="1:6">
      <c r="A257" s="42">
        <v>4</v>
      </c>
      <c r="B257" s="38" t="s">
        <v>83</v>
      </c>
      <c r="C257" s="42">
        <v>0.74</v>
      </c>
      <c r="D257" s="42">
        <v>53530</v>
      </c>
      <c r="E257" s="56">
        <v>5920</v>
      </c>
      <c r="F257" s="38">
        <f t="shared" si="10"/>
        <v>59450</v>
      </c>
    </row>
    <row r="258" spans="1:6">
      <c r="A258" s="42">
        <v>5</v>
      </c>
      <c r="B258" s="44" t="s">
        <v>74</v>
      </c>
      <c r="C258" s="42">
        <v>0.74</v>
      </c>
      <c r="D258" s="42">
        <v>53530</v>
      </c>
      <c r="E258" s="56">
        <v>5920</v>
      </c>
      <c r="F258" s="38">
        <f t="shared" si="10"/>
        <v>59450</v>
      </c>
    </row>
    <row r="259" spans="1:6">
      <c r="A259" s="42">
        <v>6</v>
      </c>
      <c r="B259" s="44" t="s">
        <v>74</v>
      </c>
      <c r="C259" s="42">
        <v>0.5</v>
      </c>
      <c r="D259" s="42">
        <v>41003</v>
      </c>
      <c r="E259" s="56">
        <v>4000</v>
      </c>
      <c r="F259" s="38">
        <f t="shared" si="10"/>
        <v>45003</v>
      </c>
    </row>
    <row r="260" spans="1:6">
      <c r="A260" s="42">
        <v>7</v>
      </c>
      <c r="B260" s="44" t="s">
        <v>74</v>
      </c>
      <c r="C260" s="42">
        <v>0.5</v>
      </c>
      <c r="D260" s="42">
        <v>41005</v>
      </c>
      <c r="E260" s="56">
        <v>4000</v>
      </c>
      <c r="F260" s="38">
        <f t="shared" si="10"/>
        <v>45005</v>
      </c>
    </row>
    <row r="261" spans="1:6">
      <c r="A261" s="42">
        <v>8</v>
      </c>
      <c r="B261" s="44" t="s">
        <v>74</v>
      </c>
      <c r="C261" s="42">
        <v>0.5</v>
      </c>
      <c r="D261" s="42">
        <v>41000</v>
      </c>
      <c r="E261" s="56">
        <v>4000</v>
      </c>
      <c r="F261" s="38">
        <f>D261+E261</f>
        <v>45000</v>
      </c>
    </row>
    <row r="262" spans="1:6">
      <c r="A262" s="42">
        <v>9</v>
      </c>
      <c r="B262" s="44" t="s">
        <v>74</v>
      </c>
      <c r="C262" s="42">
        <v>0.74</v>
      </c>
      <c r="D262" s="42">
        <v>53530</v>
      </c>
      <c r="E262" s="56">
        <v>5920</v>
      </c>
      <c r="F262" s="38">
        <f t="shared" si="10"/>
        <v>59450</v>
      </c>
    </row>
    <row r="263" spans="1:6">
      <c r="A263" s="42">
        <v>10</v>
      </c>
      <c r="B263" s="44" t="s">
        <v>74</v>
      </c>
      <c r="C263" s="42">
        <v>0.74</v>
      </c>
      <c r="D263" s="42">
        <v>53530</v>
      </c>
      <c r="E263" s="56">
        <v>5920</v>
      </c>
      <c r="F263" s="38">
        <f t="shared" si="10"/>
        <v>59450</v>
      </c>
    </row>
    <row r="264" spans="1:6">
      <c r="A264" s="42">
        <v>11</v>
      </c>
      <c r="B264" s="44" t="s">
        <v>74</v>
      </c>
      <c r="C264" s="42">
        <v>0.74</v>
      </c>
      <c r="D264" s="42">
        <v>53530</v>
      </c>
      <c r="E264" s="56">
        <v>5920</v>
      </c>
      <c r="F264" s="38">
        <f t="shared" si="10"/>
        <v>59450</v>
      </c>
    </row>
    <row r="265" spans="1:6">
      <c r="A265" s="42">
        <v>12</v>
      </c>
      <c r="B265" s="44" t="s">
        <v>74</v>
      </c>
      <c r="C265" s="42">
        <v>0.74</v>
      </c>
      <c r="D265" s="42">
        <v>53530</v>
      </c>
      <c r="E265" s="56">
        <v>5920</v>
      </c>
      <c r="F265" s="38">
        <f>D265+E265</f>
        <v>59450</v>
      </c>
    </row>
    <row r="266" spans="1:6">
      <c r="A266" s="42">
        <v>13</v>
      </c>
      <c r="B266" s="44" t="s">
        <v>86</v>
      </c>
      <c r="C266" s="42">
        <v>0.25</v>
      </c>
      <c r="D266" s="42">
        <v>18700</v>
      </c>
      <c r="E266" s="56">
        <v>2000</v>
      </c>
      <c r="F266" s="38">
        <f>D266+E266</f>
        <v>20700</v>
      </c>
    </row>
    <row r="267" spans="1:6" ht="16.5" thickBot="1">
      <c r="A267" s="42">
        <v>14</v>
      </c>
      <c r="B267" s="44" t="s">
        <v>28</v>
      </c>
      <c r="C267" s="42">
        <v>0.74</v>
      </c>
      <c r="D267" s="42">
        <v>53530</v>
      </c>
      <c r="E267" s="56">
        <v>6474</v>
      </c>
      <c r="F267" s="38">
        <f t="shared" si="10"/>
        <v>60004</v>
      </c>
    </row>
    <row r="268" spans="1:6" ht="16.5" thickBot="1">
      <c r="A268" s="117" t="s">
        <v>21</v>
      </c>
      <c r="B268" s="118"/>
      <c r="C268" s="80">
        <f>SUM(C254:C267)</f>
        <v>9.870000000000001</v>
      </c>
      <c r="D268" s="15">
        <f>SUM(D254:D267)</f>
        <v>753810</v>
      </c>
      <c r="E268" s="15">
        <f>SUM(E254:E267)</f>
        <v>79514</v>
      </c>
      <c r="F268" s="15">
        <f>SUM(F254:F267)</f>
        <v>833324</v>
      </c>
    </row>
    <row r="271" spans="1:6" ht="16.5" thickBot="1">
      <c r="A271" s="120" t="s">
        <v>141</v>
      </c>
      <c r="B271" s="120"/>
      <c r="C271" s="120"/>
      <c r="D271" s="120"/>
      <c r="E271" s="120"/>
      <c r="F271" s="120"/>
    </row>
    <row r="272" spans="1:6" ht="79.5" thickBot="1">
      <c r="A272" s="43" t="s">
        <v>3</v>
      </c>
      <c r="B272" s="20" t="s">
        <v>4</v>
      </c>
      <c r="C272" s="20" t="s">
        <v>5</v>
      </c>
      <c r="D272" s="20" t="s">
        <v>6</v>
      </c>
      <c r="E272" s="20" t="s">
        <v>7</v>
      </c>
      <c r="F272" s="20" t="s">
        <v>8</v>
      </c>
    </row>
    <row r="273" spans="1:6">
      <c r="A273" s="42">
        <v>1</v>
      </c>
      <c r="B273" s="38" t="s">
        <v>9</v>
      </c>
      <c r="C273" s="42">
        <v>1.5</v>
      </c>
      <c r="D273" s="52">
        <v>125600</v>
      </c>
      <c r="E273" s="52">
        <v>8000</v>
      </c>
      <c r="F273" s="53">
        <f>+E273+D273</f>
        <v>133600</v>
      </c>
    </row>
    <row r="274" spans="1:6">
      <c r="A274" s="42">
        <v>2</v>
      </c>
      <c r="B274" s="38" t="s">
        <v>10</v>
      </c>
      <c r="C274" s="42">
        <v>1</v>
      </c>
      <c r="D274" s="52">
        <v>72752</v>
      </c>
      <c r="E274" s="52">
        <v>8000</v>
      </c>
      <c r="F274" s="53">
        <f>+E274+D274</f>
        <v>80752</v>
      </c>
    </row>
    <row r="275" spans="1:6">
      <c r="A275" s="42">
        <v>3</v>
      </c>
      <c r="B275" s="54" t="s">
        <v>11</v>
      </c>
      <c r="C275" s="42">
        <v>1.3</v>
      </c>
      <c r="D275" s="55">
        <v>100800</v>
      </c>
      <c r="E275" s="55">
        <v>8000</v>
      </c>
      <c r="F275" s="53">
        <f t="shared" ref="F275:F293" si="11">+E275+D275</f>
        <v>108800</v>
      </c>
    </row>
    <row r="276" spans="1:6">
      <c r="A276" s="42">
        <v>4</v>
      </c>
      <c r="B276" s="38" t="s">
        <v>12</v>
      </c>
      <c r="C276" s="42">
        <v>1</v>
      </c>
      <c r="D276" s="55">
        <v>77752</v>
      </c>
      <c r="E276" s="55">
        <v>8000</v>
      </c>
      <c r="F276" s="53">
        <f t="shared" si="11"/>
        <v>85752</v>
      </c>
    </row>
    <row r="277" spans="1:6">
      <c r="A277" s="42">
        <v>5</v>
      </c>
      <c r="B277" s="38" t="s">
        <v>13</v>
      </c>
      <c r="C277" s="42">
        <v>1</v>
      </c>
      <c r="D277" s="55">
        <v>77752</v>
      </c>
      <c r="E277" s="55">
        <v>8000</v>
      </c>
      <c r="F277" s="53">
        <f t="shared" si="11"/>
        <v>85752</v>
      </c>
    </row>
    <row r="278" spans="1:6">
      <c r="A278" s="42">
        <v>6</v>
      </c>
      <c r="B278" s="38" t="s">
        <v>14</v>
      </c>
      <c r="C278" s="42">
        <v>0.5</v>
      </c>
      <c r="D278" s="55">
        <v>36376</v>
      </c>
      <c r="E278" s="55">
        <v>4000</v>
      </c>
      <c r="F278" s="53">
        <f t="shared" si="11"/>
        <v>40376</v>
      </c>
    </row>
    <row r="279" spans="1:6">
      <c r="A279" s="42">
        <v>7</v>
      </c>
      <c r="B279" s="38" t="s">
        <v>15</v>
      </c>
      <c r="C279" s="42">
        <v>1</v>
      </c>
      <c r="D279" s="55">
        <v>72752</v>
      </c>
      <c r="E279" s="55">
        <v>8000</v>
      </c>
      <c r="F279" s="53">
        <f t="shared" si="11"/>
        <v>80752</v>
      </c>
    </row>
    <row r="280" spans="1:6">
      <c r="A280" s="42">
        <v>8</v>
      </c>
      <c r="B280" s="38" t="s">
        <v>15</v>
      </c>
      <c r="C280" s="42">
        <v>1</v>
      </c>
      <c r="D280" s="55">
        <v>69276</v>
      </c>
      <c r="E280" s="55">
        <v>4000</v>
      </c>
      <c r="F280" s="53">
        <f t="shared" si="11"/>
        <v>73276</v>
      </c>
    </row>
    <row r="281" spans="1:6">
      <c r="A281" s="42">
        <v>9</v>
      </c>
      <c r="B281" s="38" t="s">
        <v>16</v>
      </c>
      <c r="C281" s="42">
        <v>0.72</v>
      </c>
      <c r="D281" s="55">
        <v>43676</v>
      </c>
      <c r="E281" s="55">
        <v>5000</v>
      </c>
      <c r="F281" s="53">
        <f t="shared" si="11"/>
        <v>48676</v>
      </c>
    </row>
    <row r="282" spans="1:6">
      <c r="A282" s="42">
        <v>10</v>
      </c>
      <c r="B282" s="38" t="s">
        <v>17</v>
      </c>
      <c r="C282" s="42">
        <v>0.5</v>
      </c>
      <c r="D282" s="55">
        <v>36376</v>
      </c>
      <c r="E282" s="55">
        <v>4000</v>
      </c>
      <c r="F282" s="53">
        <f t="shared" si="11"/>
        <v>40376</v>
      </c>
    </row>
    <row r="283" spans="1:6">
      <c r="A283" s="42">
        <v>11</v>
      </c>
      <c r="B283" s="38" t="s">
        <v>18</v>
      </c>
      <c r="C283" s="42">
        <v>1.3</v>
      </c>
      <c r="D283" s="55">
        <v>90900</v>
      </c>
      <c r="E283" s="55">
        <v>8000</v>
      </c>
      <c r="F283" s="53">
        <f t="shared" si="11"/>
        <v>98900</v>
      </c>
    </row>
    <row r="284" spans="1:6">
      <c r="A284" s="42">
        <v>12</v>
      </c>
      <c r="B284" s="38" t="s">
        <v>18</v>
      </c>
      <c r="C284" s="42">
        <v>0.5</v>
      </c>
      <c r="D284" s="55">
        <v>34550</v>
      </c>
      <c r="E284" s="55">
        <v>4000</v>
      </c>
      <c r="F284" s="53">
        <f t="shared" si="11"/>
        <v>38550</v>
      </c>
    </row>
    <row r="285" spans="1:6">
      <c r="A285" s="42">
        <v>13</v>
      </c>
      <c r="B285" s="38" t="s">
        <v>18</v>
      </c>
      <c r="C285" s="42">
        <v>1.2</v>
      </c>
      <c r="D285" s="55">
        <v>86200</v>
      </c>
      <c r="E285" s="55">
        <v>8000</v>
      </c>
      <c r="F285" s="53">
        <f t="shared" si="11"/>
        <v>94200</v>
      </c>
    </row>
    <row r="286" spans="1:6">
      <c r="A286" s="42">
        <v>14</v>
      </c>
      <c r="B286" s="38" t="s">
        <v>18</v>
      </c>
      <c r="C286" s="42">
        <v>1.2</v>
      </c>
      <c r="D286" s="55">
        <v>86200</v>
      </c>
      <c r="E286" s="55">
        <v>8000</v>
      </c>
      <c r="F286" s="53">
        <f t="shared" si="11"/>
        <v>94200</v>
      </c>
    </row>
    <row r="287" spans="1:6">
      <c r="A287" s="42">
        <v>15</v>
      </c>
      <c r="B287" s="38" t="s">
        <v>18</v>
      </c>
      <c r="C287" s="42">
        <v>1</v>
      </c>
      <c r="D287" s="55">
        <v>70100</v>
      </c>
      <c r="E287" s="55">
        <v>8000</v>
      </c>
      <c r="F287" s="53">
        <f t="shared" si="11"/>
        <v>78100</v>
      </c>
    </row>
    <row r="288" spans="1:6">
      <c r="A288" s="42">
        <v>16</v>
      </c>
      <c r="B288" s="38" t="s">
        <v>18</v>
      </c>
      <c r="C288" s="42">
        <v>1</v>
      </c>
      <c r="D288" s="55">
        <v>69100</v>
      </c>
      <c r="E288" s="55">
        <v>8000</v>
      </c>
      <c r="F288" s="53">
        <f t="shared" si="11"/>
        <v>77100</v>
      </c>
    </row>
    <row r="289" spans="1:6">
      <c r="A289" s="42">
        <v>17</v>
      </c>
      <c r="B289" s="38" t="s">
        <v>18</v>
      </c>
      <c r="C289" s="42">
        <v>1</v>
      </c>
      <c r="D289" s="55">
        <v>70100</v>
      </c>
      <c r="E289" s="55">
        <v>8000</v>
      </c>
      <c r="F289" s="53">
        <f t="shared" si="11"/>
        <v>78100</v>
      </c>
    </row>
    <row r="290" spans="1:6">
      <c r="A290" s="42">
        <v>18</v>
      </c>
      <c r="B290" s="38" t="s">
        <v>18</v>
      </c>
      <c r="C290" s="42">
        <v>0.5</v>
      </c>
      <c r="D290" s="55">
        <v>34550</v>
      </c>
      <c r="E290" s="55">
        <v>4000</v>
      </c>
      <c r="F290" s="53">
        <f t="shared" si="11"/>
        <v>38550</v>
      </c>
    </row>
    <row r="291" spans="1:6">
      <c r="A291" s="42">
        <v>19</v>
      </c>
      <c r="B291" s="38" t="s">
        <v>18</v>
      </c>
      <c r="C291" s="42">
        <v>1</v>
      </c>
      <c r="D291" s="55">
        <v>72100</v>
      </c>
      <c r="E291" s="55">
        <v>8000</v>
      </c>
      <c r="F291" s="53">
        <f t="shared" si="11"/>
        <v>80100</v>
      </c>
    </row>
    <row r="292" spans="1:6">
      <c r="A292" s="42">
        <v>20</v>
      </c>
      <c r="B292" s="38" t="s">
        <v>19</v>
      </c>
      <c r="C292" s="42">
        <v>0.5</v>
      </c>
      <c r="D292" s="55">
        <v>36376</v>
      </c>
      <c r="E292" s="55">
        <v>4000</v>
      </c>
      <c r="F292" s="53">
        <f t="shared" si="11"/>
        <v>40376</v>
      </c>
    </row>
    <row r="293" spans="1:6">
      <c r="A293" s="42">
        <v>21</v>
      </c>
      <c r="B293" s="38" t="s">
        <v>20</v>
      </c>
      <c r="C293" s="42">
        <v>0.5</v>
      </c>
      <c r="D293" s="55">
        <v>36376</v>
      </c>
      <c r="E293" s="55">
        <v>4000</v>
      </c>
      <c r="F293" s="53">
        <f t="shared" si="11"/>
        <v>40376</v>
      </c>
    </row>
    <row r="294" spans="1:6" ht="15">
      <c r="A294" s="121" t="s">
        <v>21</v>
      </c>
      <c r="B294" s="121"/>
      <c r="C294" s="4">
        <f>SUM(C273:C293)</f>
        <v>19.22</v>
      </c>
      <c r="D294" s="4">
        <f>SUM(D273:D293)</f>
        <v>1399664</v>
      </c>
      <c r="E294" s="5">
        <f>SUM(E273:E293)</f>
        <v>137000</v>
      </c>
      <c r="F294" s="5">
        <f>SUM(F273:F293)</f>
        <v>1536664</v>
      </c>
    </row>
    <row r="296" spans="1:6">
      <c r="A296" s="16" t="s">
        <v>140</v>
      </c>
      <c r="B296" s="16"/>
      <c r="C296" s="45"/>
      <c r="D296"/>
      <c r="E296" s="122" t="s">
        <v>0</v>
      </c>
      <c r="F296" s="122"/>
    </row>
    <row r="297" spans="1:6">
      <c r="A297" s="1"/>
      <c r="B297" s="3" t="s">
        <v>131</v>
      </c>
      <c r="C297" s="115" t="s">
        <v>1</v>
      </c>
      <c r="D297" s="115"/>
      <c r="E297" s="116" t="s">
        <v>132</v>
      </c>
      <c r="F297" s="116"/>
    </row>
    <row r="298" spans="1:6" ht="18">
      <c r="A298" s="31"/>
      <c r="B298" s="36" t="s">
        <v>128</v>
      </c>
      <c r="C298" s="36"/>
      <c r="D298" s="36"/>
      <c r="E298" s="36"/>
      <c r="F298" s="83"/>
    </row>
  </sheetData>
  <mergeCells count="26">
    <mergeCell ref="A6:F6"/>
    <mergeCell ref="A1:B1"/>
    <mergeCell ref="B2:F2"/>
    <mergeCell ref="B3:F3"/>
    <mergeCell ref="B4:F4"/>
    <mergeCell ref="A5:F5"/>
    <mergeCell ref="A229:F229"/>
    <mergeCell ref="A21:B21"/>
    <mergeCell ref="A23:F23"/>
    <mergeCell ref="A47:B47"/>
    <mergeCell ref="A50:F50"/>
    <mergeCell ref="A92:B92"/>
    <mergeCell ref="A95:F95"/>
    <mergeCell ref="A123:B123"/>
    <mergeCell ref="A130:F130"/>
    <mergeCell ref="A153:B153"/>
    <mergeCell ref="A155:F155"/>
    <mergeCell ref="A195:F195"/>
    <mergeCell ref="C297:D297"/>
    <mergeCell ref="E297:F297"/>
    <mergeCell ref="A249:B249"/>
    <mergeCell ref="A251:F251"/>
    <mergeCell ref="A268:B268"/>
    <mergeCell ref="A271:F271"/>
    <mergeCell ref="A294:B294"/>
    <mergeCell ref="E296:F296"/>
  </mergeCells>
  <pageMargins left="0.7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opLeftCell="A53" workbookViewId="0">
      <selection activeCell="K65" sqref="K65"/>
    </sheetView>
  </sheetViews>
  <sheetFormatPr defaultRowHeight="15.75"/>
  <cols>
    <col min="1" max="1" width="4.7109375" style="69" customWidth="1"/>
    <col min="2" max="2" width="33.85546875" style="69" customWidth="1"/>
    <col min="3" max="3" width="6.42578125" style="105" customWidth="1"/>
    <col min="4" max="4" width="12.28515625" style="22" customWidth="1"/>
    <col min="5" max="5" width="9.7109375" style="22" customWidth="1"/>
    <col min="6" max="6" width="13" style="22" customWidth="1"/>
    <col min="7" max="7" width="17.28515625" style="26" customWidth="1"/>
    <col min="255" max="255" width="4.7109375" customWidth="1"/>
    <col min="256" max="256" width="37.7109375" customWidth="1"/>
    <col min="257" max="257" width="36.5703125" customWidth="1"/>
    <col min="258" max="258" width="6.7109375" customWidth="1"/>
    <col min="259" max="259" width="13.28515625" customWidth="1"/>
    <col min="260" max="260" width="9" customWidth="1"/>
    <col min="261" max="261" width="11.28515625" customWidth="1"/>
    <col min="262" max="262" width="11.85546875" customWidth="1"/>
    <col min="263" max="263" width="9.85546875" customWidth="1"/>
    <col min="511" max="511" width="4.7109375" customWidth="1"/>
    <col min="512" max="512" width="37.7109375" customWidth="1"/>
    <col min="513" max="513" width="36.5703125" customWidth="1"/>
    <col min="514" max="514" width="6.7109375" customWidth="1"/>
    <col min="515" max="515" width="13.28515625" customWidth="1"/>
    <col min="516" max="516" width="9" customWidth="1"/>
    <col min="517" max="517" width="11.28515625" customWidth="1"/>
    <col min="518" max="518" width="11.85546875" customWidth="1"/>
    <col min="519" max="519" width="9.85546875" customWidth="1"/>
    <col min="767" max="767" width="4.7109375" customWidth="1"/>
    <col min="768" max="768" width="37.7109375" customWidth="1"/>
    <col min="769" max="769" width="36.5703125" customWidth="1"/>
    <col min="770" max="770" width="6.7109375" customWidth="1"/>
    <col min="771" max="771" width="13.28515625" customWidth="1"/>
    <col min="772" max="772" width="9" customWidth="1"/>
    <col min="773" max="773" width="11.28515625" customWidth="1"/>
    <col min="774" max="774" width="11.85546875" customWidth="1"/>
    <col min="775" max="775" width="9.85546875" customWidth="1"/>
    <col min="1023" max="1023" width="4.7109375" customWidth="1"/>
    <col min="1024" max="1024" width="37.7109375" customWidth="1"/>
    <col min="1025" max="1025" width="36.5703125" customWidth="1"/>
    <col min="1026" max="1026" width="6.7109375" customWidth="1"/>
    <col min="1027" max="1027" width="13.28515625" customWidth="1"/>
    <col min="1028" max="1028" width="9" customWidth="1"/>
    <col min="1029" max="1029" width="11.28515625" customWidth="1"/>
    <col min="1030" max="1030" width="11.85546875" customWidth="1"/>
    <col min="1031" max="1031" width="9.85546875" customWidth="1"/>
    <col min="1279" max="1279" width="4.7109375" customWidth="1"/>
    <col min="1280" max="1280" width="37.7109375" customWidth="1"/>
    <col min="1281" max="1281" width="36.5703125" customWidth="1"/>
    <col min="1282" max="1282" width="6.7109375" customWidth="1"/>
    <col min="1283" max="1283" width="13.28515625" customWidth="1"/>
    <col min="1284" max="1284" width="9" customWidth="1"/>
    <col min="1285" max="1285" width="11.28515625" customWidth="1"/>
    <col min="1286" max="1286" width="11.85546875" customWidth="1"/>
    <col min="1287" max="1287" width="9.85546875" customWidth="1"/>
    <col min="1535" max="1535" width="4.7109375" customWidth="1"/>
    <col min="1536" max="1536" width="37.7109375" customWidth="1"/>
    <col min="1537" max="1537" width="36.5703125" customWidth="1"/>
    <col min="1538" max="1538" width="6.7109375" customWidth="1"/>
    <col min="1539" max="1539" width="13.28515625" customWidth="1"/>
    <col min="1540" max="1540" width="9" customWidth="1"/>
    <col min="1541" max="1541" width="11.28515625" customWidth="1"/>
    <col min="1542" max="1542" width="11.85546875" customWidth="1"/>
    <col min="1543" max="1543" width="9.85546875" customWidth="1"/>
    <col min="1791" max="1791" width="4.7109375" customWidth="1"/>
    <col min="1792" max="1792" width="37.7109375" customWidth="1"/>
    <col min="1793" max="1793" width="36.5703125" customWidth="1"/>
    <col min="1794" max="1794" width="6.7109375" customWidth="1"/>
    <col min="1795" max="1795" width="13.28515625" customWidth="1"/>
    <col min="1796" max="1796" width="9" customWidth="1"/>
    <col min="1797" max="1797" width="11.28515625" customWidth="1"/>
    <col min="1798" max="1798" width="11.85546875" customWidth="1"/>
    <col min="1799" max="1799" width="9.85546875" customWidth="1"/>
    <col min="2047" max="2047" width="4.7109375" customWidth="1"/>
    <col min="2048" max="2048" width="37.7109375" customWidth="1"/>
    <col min="2049" max="2049" width="36.5703125" customWidth="1"/>
    <col min="2050" max="2050" width="6.7109375" customWidth="1"/>
    <col min="2051" max="2051" width="13.28515625" customWidth="1"/>
    <col min="2052" max="2052" width="9" customWidth="1"/>
    <col min="2053" max="2053" width="11.28515625" customWidth="1"/>
    <col min="2054" max="2054" width="11.85546875" customWidth="1"/>
    <col min="2055" max="2055" width="9.85546875" customWidth="1"/>
    <col min="2303" max="2303" width="4.7109375" customWidth="1"/>
    <col min="2304" max="2304" width="37.7109375" customWidth="1"/>
    <col min="2305" max="2305" width="36.5703125" customWidth="1"/>
    <col min="2306" max="2306" width="6.7109375" customWidth="1"/>
    <col min="2307" max="2307" width="13.28515625" customWidth="1"/>
    <col min="2308" max="2308" width="9" customWidth="1"/>
    <col min="2309" max="2309" width="11.28515625" customWidth="1"/>
    <col min="2310" max="2310" width="11.85546875" customWidth="1"/>
    <col min="2311" max="2311" width="9.85546875" customWidth="1"/>
    <col min="2559" max="2559" width="4.7109375" customWidth="1"/>
    <col min="2560" max="2560" width="37.7109375" customWidth="1"/>
    <col min="2561" max="2561" width="36.5703125" customWidth="1"/>
    <col min="2562" max="2562" width="6.7109375" customWidth="1"/>
    <col min="2563" max="2563" width="13.28515625" customWidth="1"/>
    <col min="2564" max="2564" width="9" customWidth="1"/>
    <col min="2565" max="2565" width="11.28515625" customWidth="1"/>
    <col min="2566" max="2566" width="11.85546875" customWidth="1"/>
    <col min="2567" max="2567" width="9.85546875" customWidth="1"/>
    <col min="2815" max="2815" width="4.7109375" customWidth="1"/>
    <col min="2816" max="2816" width="37.7109375" customWidth="1"/>
    <col min="2817" max="2817" width="36.5703125" customWidth="1"/>
    <col min="2818" max="2818" width="6.7109375" customWidth="1"/>
    <col min="2819" max="2819" width="13.28515625" customWidth="1"/>
    <col min="2820" max="2820" width="9" customWidth="1"/>
    <col min="2821" max="2821" width="11.28515625" customWidth="1"/>
    <col min="2822" max="2822" width="11.85546875" customWidth="1"/>
    <col min="2823" max="2823" width="9.85546875" customWidth="1"/>
    <col min="3071" max="3071" width="4.7109375" customWidth="1"/>
    <col min="3072" max="3072" width="37.7109375" customWidth="1"/>
    <col min="3073" max="3073" width="36.5703125" customWidth="1"/>
    <col min="3074" max="3074" width="6.7109375" customWidth="1"/>
    <col min="3075" max="3075" width="13.28515625" customWidth="1"/>
    <col min="3076" max="3076" width="9" customWidth="1"/>
    <col min="3077" max="3077" width="11.28515625" customWidth="1"/>
    <col min="3078" max="3078" width="11.85546875" customWidth="1"/>
    <col min="3079" max="3079" width="9.85546875" customWidth="1"/>
    <col min="3327" max="3327" width="4.7109375" customWidth="1"/>
    <col min="3328" max="3328" width="37.7109375" customWidth="1"/>
    <col min="3329" max="3329" width="36.5703125" customWidth="1"/>
    <col min="3330" max="3330" width="6.7109375" customWidth="1"/>
    <col min="3331" max="3331" width="13.28515625" customWidth="1"/>
    <col min="3332" max="3332" width="9" customWidth="1"/>
    <col min="3333" max="3333" width="11.28515625" customWidth="1"/>
    <col min="3334" max="3334" width="11.85546875" customWidth="1"/>
    <col min="3335" max="3335" width="9.85546875" customWidth="1"/>
    <col min="3583" max="3583" width="4.7109375" customWidth="1"/>
    <col min="3584" max="3584" width="37.7109375" customWidth="1"/>
    <col min="3585" max="3585" width="36.5703125" customWidth="1"/>
    <col min="3586" max="3586" width="6.7109375" customWidth="1"/>
    <col min="3587" max="3587" width="13.28515625" customWidth="1"/>
    <col min="3588" max="3588" width="9" customWidth="1"/>
    <col min="3589" max="3589" width="11.28515625" customWidth="1"/>
    <col min="3590" max="3590" width="11.85546875" customWidth="1"/>
    <col min="3591" max="3591" width="9.85546875" customWidth="1"/>
    <col min="3839" max="3839" width="4.7109375" customWidth="1"/>
    <col min="3840" max="3840" width="37.7109375" customWidth="1"/>
    <col min="3841" max="3841" width="36.5703125" customWidth="1"/>
    <col min="3842" max="3842" width="6.7109375" customWidth="1"/>
    <col min="3843" max="3843" width="13.28515625" customWidth="1"/>
    <col min="3844" max="3844" width="9" customWidth="1"/>
    <col min="3845" max="3845" width="11.28515625" customWidth="1"/>
    <col min="3846" max="3846" width="11.85546875" customWidth="1"/>
    <col min="3847" max="3847" width="9.85546875" customWidth="1"/>
    <col min="4095" max="4095" width="4.7109375" customWidth="1"/>
    <col min="4096" max="4096" width="37.7109375" customWidth="1"/>
    <col min="4097" max="4097" width="36.5703125" customWidth="1"/>
    <col min="4098" max="4098" width="6.7109375" customWidth="1"/>
    <col min="4099" max="4099" width="13.28515625" customWidth="1"/>
    <col min="4100" max="4100" width="9" customWidth="1"/>
    <col min="4101" max="4101" width="11.28515625" customWidth="1"/>
    <col min="4102" max="4102" width="11.85546875" customWidth="1"/>
    <col min="4103" max="4103" width="9.85546875" customWidth="1"/>
    <col min="4351" max="4351" width="4.7109375" customWidth="1"/>
    <col min="4352" max="4352" width="37.7109375" customWidth="1"/>
    <col min="4353" max="4353" width="36.5703125" customWidth="1"/>
    <col min="4354" max="4354" width="6.7109375" customWidth="1"/>
    <col min="4355" max="4355" width="13.28515625" customWidth="1"/>
    <col min="4356" max="4356" width="9" customWidth="1"/>
    <col min="4357" max="4357" width="11.28515625" customWidth="1"/>
    <col min="4358" max="4358" width="11.85546875" customWidth="1"/>
    <col min="4359" max="4359" width="9.85546875" customWidth="1"/>
    <col min="4607" max="4607" width="4.7109375" customWidth="1"/>
    <col min="4608" max="4608" width="37.7109375" customWidth="1"/>
    <col min="4609" max="4609" width="36.5703125" customWidth="1"/>
    <col min="4610" max="4610" width="6.7109375" customWidth="1"/>
    <col min="4611" max="4611" width="13.28515625" customWidth="1"/>
    <col min="4612" max="4612" width="9" customWidth="1"/>
    <col min="4613" max="4613" width="11.28515625" customWidth="1"/>
    <col min="4614" max="4614" width="11.85546875" customWidth="1"/>
    <col min="4615" max="4615" width="9.85546875" customWidth="1"/>
    <col min="4863" max="4863" width="4.7109375" customWidth="1"/>
    <col min="4864" max="4864" width="37.7109375" customWidth="1"/>
    <col min="4865" max="4865" width="36.5703125" customWidth="1"/>
    <col min="4866" max="4866" width="6.7109375" customWidth="1"/>
    <col min="4867" max="4867" width="13.28515625" customWidth="1"/>
    <col min="4868" max="4868" width="9" customWidth="1"/>
    <col min="4869" max="4869" width="11.28515625" customWidth="1"/>
    <col min="4870" max="4870" width="11.85546875" customWidth="1"/>
    <col min="4871" max="4871" width="9.85546875" customWidth="1"/>
    <col min="5119" max="5119" width="4.7109375" customWidth="1"/>
    <col min="5120" max="5120" width="37.7109375" customWidth="1"/>
    <col min="5121" max="5121" width="36.5703125" customWidth="1"/>
    <col min="5122" max="5122" width="6.7109375" customWidth="1"/>
    <col min="5123" max="5123" width="13.28515625" customWidth="1"/>
    <col min="5124" max="5124" width="9" customWidth="1"/>
    <col min="5125" max="5125" width="11.28515625" customWidth="1"/>
    <col min="5126" max="5126" width="11.85546875" customWidth="1"/>
    <col min="5127" max="5127" width="9.85546875" customWidth="1"/>
    <col min="5375" max="5375" width="4.7109375" customWidth="1"/>
    <col min="5376" max="5376" width="37.7109375" customWidth="1"/>
    <col min="5377" max="5377" width="36.5703125" customWidth="1"/>
    <col min="5378" max="5378" width="6.7109375" customWidth="1"/>
    <col min="5379" max="5379" width="13.28515625" customWidth="1"/>
    <col min="5380" max="5380" width="9" customWidth="1"/>
    <col min="5381" max="5381" width="11.28515625" customWidth="1"/>
    <col min="5382" max="5382" width="11.85546875" customWidth="1"/>
    <col min="5383" max="5383" width="9.85546875" customWidth="1"/>
    <col min="5631" max="5631" width="4.7109375" customWidth="1"/>
    <col min="5632" max="5632" width="37.7109375" customWidth="1"/>
    <col min="5633" max="5633" width="36.5703125" customWidth="1"/>
    <col min="5634" max="5634" width="6.7109375" customWidth="1"/>
    <col min="5635" max="5635" width="13.28515625" customWidth="1"/>
    <col min="5636" max="5636" width="9" customWidth="1"/>
    <col min="5637" max="5637" width="11.28515625" customWidth="1"/>
    <col min="5638" max="5638" width="11.85546875" customWidth="1"/>
    <col min="5639" max="5639" width="9.85546875" customWidth="1"/>
    <col min="5887" max="5887" width="4.7109375" customWidth="1"/>
    <col min="5888" max="5888" width="37.7109375" customWidth="1"/>
    <col min="5889" max="5889" width="36.5703125" customWidth="1"/>
    <col min="5890" max="5890" width="6.7109375" customWidth="1"/>
    <col min="5891" max="5891" width="13.28515625" customWidth="1"/>
    <col min="5892" max="5892" width="9" customWidth="1"/>
    <col min="5893" max="5893" width="11.28515625" customWidth="1"/>
    <col min="5894" max="5894" width="11.85546875" customWidth="1"/>
    <col min="5895" max="5895" width="9.85546875" customWidth="1"/>
    <col min="6143" max="6143" width="4.7109375" customWidth="1"/>
    <col min="6144" max="6144" width="37.7109375" customWidth="1"/>
    <col min="6145" max="6145" width="36.5703125" customWidth="1"/>
    <col min="6146" max="6146" width="6.7109375" customWidth="1"/>
    <col min="6147" max="6147" width="13.28515625" customWidth="1"/>
    <col min="6148" max="6148" width="9" customWidth="1"/>
    <col min="6149" max="6149" width="11.28515625" customWidth="1"/>
    <col min="6150" max="6150" width="11.85546875" customWidth="1"/>
    <col min="6151" max="6151" width="9.85546875" customWidth="1"/>
    <col min="6399" max="6399" width="4.7109375" customWidth="1"/>
    <col min="6400" max="6400" width="37.7109375" customWidth="1"/>
    <col min="6401" max="6401" width="36.5703125" customWidth="1"/>
    <col min="6402" max="6402" width="6.7109375" customWidth="1"/>
    <col min="6403" max="6403" width="13.28515625" customWidth="1"/>
    <col min="6404" max="6404" width="9" customWidth="1"/>
    <col min="6405" max="6405" width="11.28515625" customWidth="1"/>
    <col min="6406" max="6406" width="11.85546875" customWidth="1"/>
    <col min="6407" max="6407" width="9.85546875" customWidth="1"/>
    <col min="6655" max="6655" width="4.7109375" customWidth="1"/>
    <col min="6656" max="6656" width="37.7109375" customWidth="1"/>
    <col min="6657" max="6657" width="36.5703125" customWidth="1"/>
    <col min="6658" max="6658" width="6.7109375" customWidth="1"/>
    <col min="6659" max="6659" width="13.28515625" customWidth="1"/>
    <col min="6660" max="6660" width="9" customWidth="1"/>
    <col min="6661" max="6661" width="11.28515625" customWidth="1"/>
    <col min="6662" max="6662" width="11.85546875" customWidth="1"/>
    <col min="6663" max="6663" width="9.85546875" customWidth="1"/>
    <col min="6911" max="6911" width="4.7109375" customWidth="1"/>
    <col min="6912" max="6912" width="37.7109375" customWidth="1"/>
    <col min="6913" max="6913" width="36.5703125" customWidth="1"/>
    <col min="6914" max="6914" width="6.7109375" customWidth="1"/>
    <col min="6915" max="6915" width="13.28515625" customWidth="1"/>
    <col min="6916" max="6916" width="9" customWidth="1"/>
    <col min="6917" max="6917" width="11.28515625" customWidth="1"/>
    <col min="6918" max="6918" width="11.85546875" customWidth="1"/>
    <col min="6919" max="6919" width="9.85546875" customWidth="1"/>
    <col min="7167" max="7167" width="4.7109375" customWidth="1"/>
    <col min="7168" max="7168" width="37.7109375" customWidth="1"/>
    <col min="7169" max="7169" width="36.5703125" customWidth="1"/>
    <col min="7170" max="7170" width="6.7109375" customWidth="1"/>
    <col min="7171" max="7171" width="13.28515625" customWidth="1"/>
    <col min="7172" max="7172" width="9" customWidth="1"/>
    <col min="7173" max="7173" width="11.28515625" customWidth="1"/>
    <col min="7174" max="7174" width="11.85546875" customWidth="1"/>
    <col min="7175" max="7175" width="9.85546875" customWidth="1"/>
    <col min="7423" max="7423" width="4.7109375" customWidth="1"/>
    <col min="7424" max="7424" width="37.7109375" customWidth="1"/>
    <col min="7425" max="7425" width="36.5703125" customWidth="1"/>
    <col min="7426" max="7426" width="6.7109375" customWidth="1"/>
    <col min="7427" max="7427" width="13.28515625" customWidth="1"/>
    <col min="7428" max="7428" width="9" customWidth="1"/>
    <col min="7429" max="7429" width="11.28515625" customWidth="1"/>
    <col min="7430" max="7430" width="11.85546875" customWidth="1"/>
    <col min="7431" max="7431" width="9.85546875" customWidth="1"/>
    <col min="7679" max="7679" width="4.7109375" customWidth="1"/>
    <col min="7680" max="7680" width="37.7109375" customWidth="1"/>
    <col min="7681" max="7681" width="36.5703125" customWidth="1"/>
    <col min="7682" max="7682" width="6.7109375" customWidth="1"/>
    <col min="7683" max="7683" width="13.28515625" customWidth="1"/>
    <col min="7684" max="7684" width="9" customWidth="1"/>
    <col min="7685" max="7685" width="11.28515625" customWidth="1"/>
    <col min="7686" max="7686" width="11.85546875" customWidth="1"/>
    <col min="7687" max="7687" width="9.85546875" customWidth="1"/>
    <col min="7935" max="7935" width="4.7109375" customWidth="1"/>
    <col min="7936" max="7936" width="37.7109375" customWidth="1"/>
    <col min="7937" max="7937" width="36.5703125" customWidth="1"/>
    <col min="7938" max="7938" width="6.7109375" customWidth="1"/>
    <col min="7939" max="7939" width="13.28515625" customWidth="1"/>
    <col min="7940" max="7940" width="9" customWidth="1"/>
    <col min="7941" max="7941" width="11.28515625" customWidth="1"/>
    <col min="7942" max="7942" width="11.85546875" customWidth="1"/>
    <col min="7943" max="7943" width="9.85546875" customWidth="1"/>
    <col min="8191" max="8191" width="4.7109375" customWidth="1"/>
    <col min="8192" max="8192" width="37.7109375" customWidth="1"/>
    <col min="8193" max="8193" width="36.5703125" customWidth="1"/>
    <col min="8194" max="8194" width="6.7109375" customWidth="1"/>
    <col min="8195" max="8195" width="13.28515625" customWidth="1"/>
    <col min="8196" max="8196" width="9" customWidth="1"/>
    <col min="8197" max="8197" width="11.28515625" customWidth="1"/>
    <col min="8198" max="8198" width="11.85546875" customWidth="1"/>
    <col min="8199" max="8199" width="9.85546875" customWidth="1"/>
    <col min="8447" max="8447" width="4.7109375" customWidth="1"/>
    <col min="8448" max="8448" width="37.7109375" customWidth="1"/>
    <col min="8449" max="8449" width="36.5703125" customWidth="1"/>
    <col min="8450" max="8450" width="6.7109375" customWidth="1"/>
    <col min="8451" max="8451" width="13.28515625" customWidth="1"/>
    <col min="8452" max="8452" width="9" customWidth="1"/>
    <col min="8453" max="8453" width="11.28515625" customWidth="1"/>
    <col min="8454" max="8454" width="11.85546875" customWidth="1"/>
    <col min="8455" max="8455" width="9.85546875" customWidth="1"/>
    <col min="8703" max="8703" width="4.7109375" customWidth="1"/>
    <col min="8704" max="8704" width="37.7109375" customWidth="1"/>
    <col min="8705" max="8705" width="36.5703125" customWidth="1"/>
    <col min="8706" max="8706" width="6.7109375" customWidth="1"/>
    <col min="8707" max="8707" width="13.28515625" customWidth="1"/>
    <col min="8708" max="8708" width="9" customWidth="1"/>
    <col min="8709" max="8709" width="11.28515625" customWidth="1"/>
    <col min="8710" max="8710" width="11.85546875" customWidth="1"/>
    <col min="8711" max="8711" width="9.85546875" customWidth="1"/>
    <col min="8959" max="8959" width="4.7109375" customWidth="1"/>
    <col min="8960" max="8960" width="37.7109375" customWidth="1"/>
    <col min="8961" max="8961" width="36.5703125" customWidth="1"/>
    <col min="8962" max="8962" width="6.7109375" customWidth="1"/>
    <col min="8963" max="8963" width="13.28515625" customWidth="1"/>
    <col min="8964" max="8964" width="9" customWidth="1"/>
    <col min="8965" max="8965" width="11.28515625" customWidth="1"/>
    <col min="8966" max="8966" width="11.85546875" customWidth="1"/>
    <col min="8967" max="8967" width="9.85546875" customWidth="1"/>
    <col min="9215" max="9215" width="4.7109375" customWidth="1"/>
    <col min="9216" max="9216" width="37.7109375" customWidth="1"/>
    <col min="9217" max="9217" width="36.5703125" customWidth="1"/>
    <col min="9218" max="9218" width="6.7109375" customWidth="1"/>
    <col min="9219" max="9219" width="13.28515625" customWidth="1"/>
    <col min="9220" max="9220" width="9" customWidth="1"/>
    <col min="9221" max="9221" width="11.28515625" customWidth="1"/>
    <col min="9222" max="9222" width="11.85546875" customWidth="1"/>
    <col min="9223" max="9223" width="9.85546875" customWidth="1"/>
    <col min="9471" max="9471" width="4.7109375" customWidth="1"/>
    <col min="9472" max="9472" width="37.7109375" customWidth="1"/>
    <col min="9473" max="9473" width="36.5703125" customWidth="1"/>
    <col min="9474" max="9474" width="6.7109375" customWidth="1"/>
    <col min="9475" max="9475" width="13.28515625" customWidth="1"/>
    <col min="9476" max="9476" width="9" customWidth="1"/>
    <col min="9477" max="9477" width="11.28515625" customWidth="1"/>
    <col min="9478" max="9478" width="11.85546875" customWidth="1"/>
    <col min="9479" max="9479" width="9.85546875" customWidth="1"/>
    <col min="9727" max="9727" width="4.7109375" customWidth="1"/>
    <col min="9728" max="9728" width="37.7109375" customWidth="1"/>
    <col min="9729" max="9729" width="36.5703125" customWidth="1"/>
    <col min="9730" max="9730" width="6.7109375" customWidth="1"/>
    <col min="9731" max="9731" width="13.28515625" customWidth="1"/>
    <col min="9732" max="9732" width="9" customWidth="1"/>
    <col min="9733" max="9733" width="11.28515625" customWidth="1"/>
    <col min="9734" max="9734" width="11.85546875" customWidth="1"/>
    <col min="9735" max="9735" width="9.85546875" customWidth="1"/>
    <col min="9983" max="9983" width="4.7109375" customWidth="1"/>
    <col min="9984" max="9984" width="37.7109375" customWidth="1"/>
    <col min="9985" max="9985" width="36.5703125" customWidth="1"/>
    <col min="9986" max="9986" width="6.7109375" customWidth="1"/>
    <col min="9987" max="9987" width="13.28515625" customWidth="1"/>
    <col min="9988" max="9988" width="9" customWidth="1"/>
    <col min="9989" max="9989" width="11.28515625" customWidth="1"/>
    <col min="9990" max="9990" width="11.85546875" customWidth="1"/>
    <col min="9991" max="9991" width="9.85546875" customWidth="1"/>
    <col min="10239" max="10239" width="4.7109375" customWidth="1"/>
    <col min="10240" max="10240" width="37.7109375" customWidth="1"/>
    <col min="10241" max="10241" width="36.5703125" customWidth="1"/>
    <col min="10242" max="10242" width="6.7109375" customWidth="1"/>
    <col min="10243" max="10243" width="13.28515625" customWidth="1"/>
    <col min="10244" max="10244" width="9" customWidth="1"/>
    <col min="10245" max="10245" width="11.28515625" customWidth="1"/>
    <col min="10246" max="10246" width="11.85546875" customWidth="1"/>
    <col min="10247" max="10247" width="9.85546875" customWidth="1"/>
    <col min="10495" max="10495" width="4.7109375" customWidth="1"/>
    <col min="10496" max="10496" width="37.7109375" customWidth="1"/>
    <col min="10497" max="10497" width="36.5703125" customWidth="1"/>
    <col min="10498" max="10498" width="6.7109375" customWidth="1"/>
    <col min="10499" max="10499" width="13.28515625" customWidth="1"/>
    <col min="10500" max="10500" width="9" customWidth="1"/>
    <col min="10501" max="10501" width="11.28515625" customWidth="1"/>
    <col min="10502" max="10502" width="11.85546875" customWidth="1"/>
    <col min="10503" max="10503" width="9.85546875" customWidth="1"/>
    <col min="10751" max="10751" width="4.7109375" customWidth="1"/>
    <col min="10752" max="10752" width="37.7109375" customWidth="1"/>
    <col min="10753" max="10753" width="36.5703125" customWidth="1"/>
    <col min="10754" max="10754" width="6.7109375" customWidth="1"/>
    <col min="10755" max="10755" width="13.28515625" customWidth="1"/>
    <col min="10756" max="10756" width="9" customWidth="1"/>
    <col min="10757" max="10757" width="11.28515625" customWidth="1"/>
    <col min="10758" max="10758" width="11.85546875" customWidth="1"/>
    <col min="10759" max="10759" width="9.85546875" customWidth="1"/>
    <col min="11007" max="11007" width="4.7109375" customWidth="1"/>
    <col min="11008" max="11008" width="37.7109375" customWidth="1"/>
    <col min="11009" max="11009" width="36.5703125" customWidth="1"/>
    <col min="11010" max="11010" width="6.7109375" customWidth="1"/>
    <col min="11011" max="11011" width="13.28515625" customWidth="1"/>
    <col min="11012" max="11012" width="9" customWidth="1"/>
    <col min="11013" max="11013" width="11.28515625" customWidth="1"/>
    <col min="11014" max="11014" width="11.85546875" customWidth="1"/>
    <col min="11015" max="11015" width="9.85546875" customWidth="1"/>
    <col min="11263" max="11263" width="4.7109375" customWidth="1"/>
    <col min="11264" max="11264" width="37.7109375" customWidth="1"/>
    <col min="11265" max="11265" width="36.5703125" customWidth="1"/>
    <col min="11266" max="11266" width="6.7109375" customWidth="1"/>
    <col min="11267" max="11267" width="13.28515625" customWidth="1"/>
    <col min="11268" max="11268" width="9" customWidth="1"/>
    <col min="11269" max="11269" width="11.28515625" customWidth="1"/>
    <col min="11270" max="11270" width="11.85546875" customWidth="1"/>
    <col min="11271" max="11271" width="9.85546875" customWidth="1"/>
    <col min="11519" max="11519" width="4.7109375" customWidth="1"/>
    <col min="11520" max="11520" width="37.7109375" customWidth="1"/>
    <col min="11521" max="11521" width="36.5703125" customWidth="1"/>
    <col min="11522" max="11522" width="6.7109375" customWidth="1"/>
    <col min="11523" max="11523" width="13.28515625" customWidth="1"/>
    <col min="11524" max="11524" width="9" customWidth="1"/>
    <col min="11525" max="11525" width="11.28515625" customWidth="1"/>
    <col min="11526" max="11526" width="11.85546875" customWidth="1"/>
    <col min="11527" max="11527" width="9.85546875" customWidth="1"/>
    <col min="11775" max="11775" width="4.7109375" customWidth="1"/>
    <col min="11776" max="11776" width="37.7109375" customWidth="1"/>
    <col min="11777" max="11777" width="36.5703125" customWidth="1"/>
    <col min="11778" max="11778" width="6.7109375" customWidth="1"/>
    <col min="11779" max="11779" width="13.28515625" customWidth="1"/>
    <col min="11780" max="11780" width="9" customWidth="1"/>
    <col min="11781" max="11781" width="11.28515625" customWidth="1"/>
    <col min="11782" max="11782" width="11.85546875" customWidth="1"/>
    <col min="11783" max="11783" width="9.85546875" customWidth="1"/>
    <col min="12031" max="12031" width="4.7109375" customWidth="1"/>
    <col min="12032" max="12032" width="37.7109375" customWidth="1"/>
    <col min="12033" max="12033" width="36.5703125" customWidth="1"/>
    <col min="12034" max="12034" width="6.7109375" customWidth="1"/>
    <col min="12035" max="12035" width="13.28515625" customWidth="1"/>
    <col min="12036" max="12036" width="9" customWidth="1"/>
    <col min="12037" max="12037" width="11.28515625" customWidth="1"/>
    <col min="12038" max="12038" width="11.85546875" customWidth="1"/>
    <col min="12039" max="12039" width="9.85546875" customWidth="1"/>
    <col min="12287" max="12287" width="4.7109375" customWidth="1"/>
    <col min="12288" max="12288" width="37.7109375" customWidth="1"/>
    <col min="12289" max="12289" width="36.5703125" customWidth="1"/>
    <col min="12290" max="12290" width="6.7109375" customWidth="1"/>
    <col min="12291" max="12291" width="13.28515625" customWidth="1"/>
    <col min="12292" max="12292" width="9" customWidth="1"/>
    <col min="12293" max="12293" width="11.28515625" customWidth="1"/>
    <col min="12294" max="12294" width="11.85546875" customWidth="1"/>
    <col min="12295" max="12295" width="9.85546875" customWidth="1"/>
    <col min="12543" max="12543" width="4.7109375" customWidth="1"/>
    <col min="12544" max="12544" width="37.7109375" customWidth="1"/>
    <col min="12545" max="12545" width="36.5703125" customWidth="1"/>
    <col min="12546" max="12546" width="6.7109375" customWidth="1"/>
    <col min="12547" max="12547" width="13.28515625" customWidth="1"/>
    <col min="12548" max="12548" width="9" customWidth="1"/>
    <col min="12549" max="12549" width="11.28515625" customWidth="1"/>
    <col min="12550" max="12550" width="11.85546875" customWidth="1"/>
    <col min="12551" max="12551" width="9.85546875" customWidth="1"/>
    <col min="12799" max="12799" width="4.7109375" customWidth="1"/>
    <col min="12800" max="12800" width="37.7109375" customWidth="1"/>
    <col min="12801" max="12801" width="36.5703125" customWidth="1"/>
    <col min="12802" max="12802" width="6.7109375" customWidth="1"/>
    <col min="12803" max="12803" width="13.28515625" customWidth="1"/>
    <col min="12804" max="12804" width="9" customWidth="1"/>
    <col min="12805" max="12805" width="11.28515625" customWidth="1"/>
    <col min="12806" max="12806" width="11.85546875" customWidth="1"/>
    <col min="12807" max="12807" width="9.85546875" customWidth="1"/>
    <col min="13055" max="13055" width="4.7109375" customWidth="1"/>
    <col min="13056" max="13056" width="37.7109375" customWidth="1"/>
    <col min="13057" max="13057" width="36.5703125" customWidth="1"/>
    <col min="13058" max="13058" width="6.7109375" customWidth="1"/>
    <col min="13059" max="13059" width="13.28515625" customWidth="1"/>
    <col min="13060" max="13060" width="9" customWidth="1"/>
    <col min="13061" max="13061" width="11.28515625" customWidth="1"/>
    <col min="13062" max="13062" width="11.85546875" customWidth="1"/>
    <col min="13063" max="13063" width="9.85546875" customWidth="1"/>
    <col min="13311" max="13311" width="4.7109375" customWidth="1"/>
    <col min="13312" max="13312" width="37.7109375" customWidth="1"/>
    <col min="13313" max="13313" width="36.5703125" customWidth="1"/>
    <col min="13314" max="13314" width="6.7109375" customWidth="1"/>
    <col min="13315" max="13315" width="13.28515625" customWidth="1"/>
    <col min="13316" max="13316" width="9" customWidth="1"/>
    <col min="13317" max="13317" width="11.28515625" customWidth="1"/>
    <col min="13318" max="13318" width="11.85546875" customWidth="1"/>
    <col min="13319" max="13319" width="9.85546875" customWidth="1"/>
    <col min="13567" max="13567" width="4.7109375" customWidth="1"/>
    <col min="13568" max="13568" width="37.7109375" customWidth="1"/>
    <col min="13569" max="13569" width="36.5703125" customWidth="1"/>
    <col min="13570" max="13570" width="6.7109375" customWidth="1"/>
    <col min="13571" max="13571" width="13.28515625" customWidth="1"/>
    <col min="13572" max="13572" width="9" customWidth="1"/>
    <col min="13573" max="13573" width="11.28515625" customWidth="1"/>
    <col min="13574" max="13574" width="11.85546875" customWidth="1"/>
    <col min="13575" max="13575" width="9.85546875" customWidth="1"/>
    <col min="13823" max="13823" width="4.7109375" customWidth="1"/>
    <col min="13824" max="13824" width="37.7109375" customWidth="1"/>
    <col min="13825" max="13825" width="36.5703125" customWidth="1"/>
    <col min="13826" max="13826" width="6.7109375" customWidth="1"/>
    <col min="13827" max="13827" width="13.28515625" customWidth="1"/>
    <col min="13828" max="13828" width="9" customWidth="1"/>
    <col min="13829" max="13829" width="11.28515625" customWidth="1"/>
    <col min="13830" max="13830" width="11.85546875" customWidth="1"/>
    <col min="13831" max="13831" width="9.85546875" customWidth="1"/>
    <col min="14079" max="14079" width="4.7109375" customWidth="1"/>
    <col min="14080" max="14080" width="37.7109375" customWidth="1"/>
    <col min="14081" max="14081" width="36.5703125" customWidth="1"/>
    <col min="14082" max="14082" width="6.7109375" customWidth="1"/>
    <col min="14083" max="14083" width="13.28515625" customWidth="1"/>
    <col min="14084" max="14084" width="9" customWidth="1"/>
    <col min="14085" max="14085" width="11.28515625" customWidth="1"/>
    <col min="14086" max="14086" width="11.85546875" customWidth="1"/>
    <col min="14087" max="14087" width="9.85546875" customWidth="1"/>
    <col min="14335" max="14335" width="4.7109375" customWidth="1"/>
    <col min="14336" max="14336" width="37.7109375" customWidth="1"/>
    <col min="14337" max="14337" width="36.5703125" customWidth="1"/>
    <col min="14338" max="14338" width="6.7109375" customWidth="1"/>
    <col min="14339" max="14339" width="13.28515625" customWidth="1"/>
    <col min="14340" max="14340" width="9" customWidth="1"/>
    <col min="14341" max="14341" width="11.28515625" customWidth="1"/>
    <col min="14342" max="14342" width="11.85546875" customWidth="1"/>
    <col min="14343" max="14343" width="9.85546875" customWidth="1"/>
    <col min="14591" max="14591" width="4.7109375" customWidth="1"/>
    <col min="14592" max="14592" width="37.7109375" customWidth="1"/>
    <col min="14593" max="14593" width="36.5703125" customWidth="1"/>
    <col min="14594" max="14594" width="6.7109375" customWidth="1"/>
    <col min="14595" max="14595" width="13.28515625" customWidth="1"/>
    <col min="14596" max="14596" width="9" customWidth="1"/>
    <col min="14597" max="14597" width="11.28515625" customWidth="1"/>
    <col min="14598" max="14598" width="11.85546875" customWidth="1"/>
    <col min="14599" max="14599" width="9.85546875" customWidth="1"/>
    <col min="14847" max="14847" width="4.7109375" customWidth="1"/>
    <col min="14848" max="14848" width="37.7109375" customWidth="1"/>
    <col min="14849" max="14849" width="36.5703125" customWidth="1"/>
    <col min="14850" max="14850" width="6.7109375" customWidth="1"/>
    <col min="14851" max="14851" width="13.28515625" customWidth="1"/>
    <col min="14852" max="14852" width="9" customWidth="1"/>
    <col min="14853" max="14853" width="11.28515625" customWidth="1"/>
    <col min="14854" max="14854" width="11.85546875" customWidth="1"/>
    <col min="14855" max="14855" width="9.85546875" customWidth="1"/>
    <col min="15103" max="15103" width="4.7109375" customWidth="1"/>
    <col min="15104" max="15104" width="37.7109375" customWidth="1"/>
    <col min="15105" max="15105" width="36.5703125" customWidth="1"/>
    <col min="15106" max="15106" width="6.7109375" customWidth="1"/>
    <col min="15107" max="15107" width="13.28515625" customWidth="1"/>
    <col min="15108" max="15108" width="9" customWidth="1"/>
    <col min="15109" max="15109" width="11.28515625" customWidth="1"/>
    <col min="15110" max="15110" width="11.85546875" customWidth="1"/>
    <col min="15111" max="15111" width="9.85546875" customWidth="1"/>
    <col min="15359" max="15359" width="4.7109375" customWidth="1"/>
    <col min="15360" max="15360" width="37.7109375" customWidth="1"/>
    <col min="15361" max="15361" width="36.5703125" customWidth="1"/>
    <col min="15362" max="15362" width="6.7109375" customWidth="1"/>
    <col min="15363" max="15363" width="13.28515625" customWidth="1"/>
    <col min="15364" max="15364" width="9" customWidth="1"/>
    <col min="15365" max="15365" width="11.28515625" customWidth="1"/>
    <col min="15366" max="15366" width="11.85546875" customWidth="1"/>
    <col min="15367" max="15367" width="9.85546875" customWidth="1"/>
    <col min="15615" max="15615" width="4.7109375" customWidth="1"/>
    <col min="15616" max="15616" width="37.7109375" customWidth="1"/>
    <col min="15617" max="15617" width="36.5703125" customWidth="1"/>
    <col min="15618" max="15618" width="6.7109375" customWidth="1"/>
    <col min="15619" max="15619" width="13.28515625" customWidth="1"/>
    <col min="15620" max="15620" width="9" customWidth="1"/>
    <col min="15621" max="15621" width="11.28515625" customWidth="1"/>
    <col min="15622" max="15622" width="11.85546875" customWidth="1"/>
    <col min="15623" max="15623" width="9.85546875" customWidth="1"/>
    <col min="15871" max="15871" width="4.7109375" customWidth="1"/>
    <col min="15872" max="15872" width="37.7109375" customWidth="1"/>
    <col min="15873" max="15873" width="36.5703125" customWidth="1"/>
    <col min="15874" max="15874" width="6.7109375" customWidth="1"/>
    <col min="15875" max="15875" width="13.28515625" customWidth="1"/>
    <col min="15876" max="15876" width="9" customWidth="1"/>
    <col min="15877" max="15877" width="11.28515625" customWidth="1"/>
    <col min="15878" max="15878" width="11.85546875" customWidth="1"/>
    <col min="15879" max="15879" width="9.85546875" customWidth="1"/>
    <col min="16127" max="16127" width="4.7109375" customWidth="1"/>
    <col min="16128" max="16128" width="37.7109375" customWidth="1"/>
    <col min="16129" max="16129" width="36.5703125" customWidth="1"/>
    <col min="16130" max="16130" width="6.7109375" customWidth="1"/>
    <col min="16131" max="16131" width="13.28515625" customWidth="1"/>
    <col min="16132" max="16132" width="9" customWidth="1"/>
    <col min="16133" max="16133" width="11.28515625" customWidth="1"/>
    <col min="16134" max="16134" width="11.85546875" customWidth="1"/>
    <col min="16135" max="16135" width="9.85546875" customWidth="1"/>
  </cols>
  <sheetData>
    <row r="1" spans="1:12" ht="16.5" customHeight="1">
      <c r="A1" s="76"/>
      <c r="B1" s="95"/>
      <c r="C1" s="103"/>
      <c r="D1" s="19"/>
      <c r="E1" s="19"/>
      <c r="F1" s="136" t="s">
        <v>134</v>
      </c>
      <c r="G1" s="136"/>
    </row>
    <row r="2" spans="1:12" s="35" customFormat="1" ht="18.75" customHeight="1">
      <c r="A2" s="36"/>
      <c r="B2" s="137" t="s">
        <v>129</v>
      </c>
      <c r="C2" s="137"/>
      <c r="D2" s="137"/>
      <c r="E2" s="137"/>
      <c r="F2" s="137"/>
      <c r="G2" s="137"/>
    </row>
    <row r="3" spans="1:12" s="35" customFormat="1" ht="20.25" customHeight="1">
      <c r="A3" s="73"/>
      <c r="B3" s="138" t="s">
        <v>127</v>
      </c>
      <c r="C3" s="138"/>
      <c r="D3" s="138"/>
      <c r="E3" s="138"/>
      <c r="F3" s="138"/>
      <c r="G3" s="138"/>
    </row>
    <row r="4" spans="1:12" ht="12.75" customHeight="1">
      <c r="B4" s="96"/>
      <c r="C4" s="104"/>
      <c r="D4" s="75"/>
      <c r="G4" s="45"/>
      <c r="H4" s="45"/>
      <c r="I4" s="45"/>
      <c r="J4" s="45"/>
      <c r="K4" s="45"/>
      <c r="L4" s="45"/>
    </row>
    <row r="5" spans="1:12" s="64" customFormat="1" ht="27" customHeight="1" thickBot="1">
      <c r="A5" s="70"/>
      <c r="B5" s="142" t="s">
        <v>124</v>
      </c>
      <c r="C5" s="142"/>
      <c r="D5" s="142"/>
      <c r="E5" s="142"/>
      <c r="F5" s="142"/>
      <c r="G5" s="142"/>
    </row>
    <row r="6" spans="1:12" ht="0.75" hidden="1" customHeight="1"/>
    <row r="7" spans="1:12" ht="16.5" hidden="1" thickBot="1"/>
    <row r="8" spans="1:12" s="7" customFormat="1" ht="96.75" customHeight="1" thickBot="1">
      <c r="A8" s="86" t="s">
        <v>3</v>
      </c>
      <c r="B8" s="97" t="s">
        <v>22</v>
      </c>
      <c r="C8" s="97" t="s">
        <v>23</v>
      </c>
      <c r="D8" s="87" t="s">
        <v>24</v>
      </c>
      <c r="E8" s="86" t="s">
        <v>121</v>
      </c>
      <c r="F8" s="86" t="s">
        <v>8</v>
      </c>
      <c r="G8" s="86" t="s">
        <v>88</v>
      </c>
    </row>
    <row r="9" spans="1:12" s="64" customFormat="1" ht="18.75" customHeight="1">
      <c r="A9" s="143" t="s">
        <v>89</v>
      </c>
      <c r="B9" s="144"/>
      <c r="C9" s="144"/>
      <c r="D9" s="144"/>
      <c r="E9" s="144"/>
      <c r="F9" s="144"/>
      <c r="G9" s="144"/>
    </row>
    <row r="10" spans="1:12" s="7" customFormat="1" ht="18" customHeight="1">
      <c r="A10" s="71">
        <v>1</v>
      </c>
      <c r="B10" s="98" t="s">
        <v>90</v>
      </c>
      <c r="C10" s="106">
        <v>1</v>
      </c>
      <c r="D10" s="23">
        <v>430000</v>
      </c>
      <c r="E10" s="23">
        <v>8000</v>
      </c>
      <c r="F10" s="23">
        <f>+E10+D10</f>
        <v>438000</v>
      </c>
      <c r="G10" s="27">
        <v>66.400000000000006</v>
      </c>
      <c r="I10" s="14"/>
    </row>
    <row r="11" spans="1:12" s="7" customFormat="1" ht="18" customHeight="1">
      <c r="A11" s="71">
        <v>2</v>
      </c>
      <c r="B11" s="98" t="s">
        <v>91</v>
      </c>
      <c r="C11" s="106">
        <v>1</v>
      </c>
      <c r="D11" s="23">
        <v>270000</v>
      </c>
      <c r="E11" s="23">
        <v>8000</v>
      </c>
      <c r="F11" s="23">
        <f t="shared" ref="F11:F63" si="0">+E11+D11</f>
        <v>278000</v>
      </c>
      <c r="G11" s="65">
        <v>47.5</v>
      </c>
    </row>
    <row r="12" spans="1:12" s="7" customFormat="1" ht="18" customHeight="1">
      <c r="A12" s="71">
        <v>3</v>
      </c>
      <c r="B12" s="98" t="s">
        <v>92</v>
      </c>
      <c r="C12" s="106">
        <v>1</v>
      </c>
      <c r="D12" s="23">
        <v>100000</v>
      </c>
      <c r="E12" s="23">
        <v>8000</v>
      </c>
      <c r="F12" s="23">
        <f t="shared" si="0"/>
        <v>108000</v>
      </c>
      <c r="G12" s="27">
        <v>24.7</v>
      </c>
    </row>
    <row r="13" spans="1:12" s="7" customFormat="1" ht="18" customHeight="1">
      <c r="A13" s="71">
        <v>4</v>
      </c>
      <c r="B13" s="98" t="s">
        <v>93</v>
      </c>
      <c r="C13" s="106">
        <v>1</v>
      </c>
      <c r="D13" s="23">
        <v>100000</v>
      </c>
      <c r="E13" s="23">
        <v>8000</v>
      </c>
      <c r="F13" s="23">
        <f t="shared" si="0"/>
        <v>108000</v>
      </c>
      <c r="G13" s="27">
        <v>24.7</v>
      </c>
    </row>
    <row r="14" spans="1:12" s="7" customFormat="1" ht="18" customHeight="1">
      <c r="A14" s="71">
        <v>5</v>
      </c>
      <c r="B14" s="98" t="s">
        <v>94</v>
      </c>
      <c r="C14" s="106">
        <v>1</v>
      </c>
      <c r="D14" s="23">
        <v>150000</v>
      </c>
      <c r="E14" s="23">
        <v>8000</v>
      </c>
      <c r="F14" s="23">
        <f t="shared" si="0"/>
        <v>158000</v>
      </c>
      <c r="G14" s="27">
        <v>36.1</v>
      </c>
    </row>
    <row r="15" spans="1:12" s="7" customFormat="1" ht="18" customHeight="1">
      <c r="A15" s="71">
        <v>6</v>
      </c>
      <c r="B15" s="98" t="s">
        <v>95</v>
      </c>
      <c r="C15" s="106">
        <v>1</v>
      </c>
      <c r="D15" s="23">
        <v>150000</v>
      </c>
      <c r="E15" s="23">
        <v>8000</v>
      </c>
      <c r="F15" s="23">
        <f t="shared" si="0"/>
        <v>158000</v>
      </c>
      <c r="G15" s="27">
        <v>36.1</v>
      </c>
    </row>
    <row r="16" spans="1:12" s="7" customFormat="1" ht="18" customHeight="1">
      <c r="A16" s="71">
        <v>7</v>
      </c>
      <c r="B16" s="98" t="s">
        <v>125</v>
      </c>
      <c r="C16" s="106">
        <v>1</v>
      </c>
      <c r="D16" s="23">
        <v>150000</v>
      </c>
      <c r="E16" s="23">
        <v>8000</v>
      </c>
      <c r="F16" s="23">
        <f t="shared" si="0"/>
        <v>158000</v>
      </c>
      <c r="G16" s="27">
        <v>36.1</v>
      </c>
    </row>
    <row r="17" spans="1:7">
      <c r="A17" s="145" t="s">
        <v>96</v>
      </c>
      <c r="B17" s="146"/>
      <c r="C17" s="146"/>
      <c r="D17" s="146"/>
      <c r="E17" s="146"/>
      <c r="F17" s="146"/>
      <c r="G17" s="146"/>
    </row>
    <row r="18" spans="1:7" s="7" customFormat="1">
      <c r="A18" s="72">
        <v>8</v>
      </c>
      <c r="B18" s="99" t="s">
        <v>97</v>
      </c>
      <c r="C18" s="107">
        <v>1</v>
      </c>
      <c r="D18" s="24">
        <v>200000</v>
      </c>
      <c r="E18" s="24">
        <v>8000</v>
      </c>
      <c r="F18" s="24">
        <f t="shared" si="0"/>
        <v>208000</v>
      </c>
      <c r="G18" s="28">
        <v>47.5</v>
      </c>
    </row>
    <row r="19" spans="1:7" ht="16.5">
      <c r="A19" s="147" t="s">
        <v>98</v>
      </c>
      <c r="B19" s="148"/>
      <c r="C19" s="148"/>
      <c r="D19" s="148"/>
      <c r="E19" s="148"/>
      <c r="F19" s="148"/>
      <c r="G19" s="148"/>
    </row>
    <row r="20" spans="1:7" s="7" customFormat="1">
      <c r="A20" s="71">
        <v>9</v>
      </c>
      <c r="B20" s="98" t="s">
        <v>26</v>
      </c>
      <c r="C20" s="106">
        <v>1</v>
      </c>
      <c r="D20" s="23">
        <v>120000</v>
      </c>
      <c r="E20" s="23">
        <v>8000</v>
      </c>
      <c r="F20" s="23">
        <f t="shared" si="0"/>
        <v>128000</v>
      </c>
      <c r="G20" s="27">
        <v>29.2</v>
      </c>
    </row>
    <row r="21" spans="1:7" s="7" customFormat="1">
      <c r="A21" s="71">
        <v>10</v>
      </c>
      <c r="B21" s="100" t="s">
        <v>99</v>
      </c>
      <c r="C21" s="108">
        <v>1</v>
      </c>
      <c r="D21" s="25">
        <v>103000</v>
      </c>
      <c r="E21" s="25">
        <v>8000</v>
      </c>
      <c r="F21" s="23">
        <f t="shared" si="0"/>
        <v>111000</v>
      </c>
      <c r="G21" s="29">
        <v>25.3</v>
      </c>
    </row>
    <row r="22" spans="1:7" s="7" customFormat="1">
      <c r="A22" s="71">
        <v>11</v>
      </c>
      <c r="B22" s="100" t="s">
        <v>100</v>
      </c>
      <c r="C22" s="108">
        <v>1</v>
      </c>
      <c r="D22" s="25">
        <v>92000</v>
      </c>
      <c r="E22" s="25">
        <v>8000</v>
      </c>
      <c r="F22" s="23">
        <f t="shared" si="0"/>
        <v>100000</v>
      </c>
      <c r="G22" s="29">
        <v>22.8</v>
      </c>
    </row>
    <row r="23" spans="1:7" s="7" customFormat="1">
      <c r="A23" s="71">
        <v>12</v>
      </c>
      <c r="B23" s="100" t="s">
        <v>100</v>
      </c>
      <c r="C23" s="108">
        <v>1</v>
      </c>
      <c r="D23" s="25">
        <v>92000</v>
      </c>
      <c r="E23" s="25">
        <v>8000</v>
      </c>
      <c r="F23" s="23">
        <f t="shared" si="0"/>
        <v>100000</v>
      </c>
      <c r="G23" s="29">
        <v>22.8</v>
      </c>
    </row>
    <row r="24" spans="1:7" s="7" customFormat="1">
      <c r="A24" s="71">
        <v>13</v>
      </c>
      <c r="B24" s="100" t="s">
        <v>100</v>
      </c>
      <c r="C24" s="108">
        <v>1</v>
      </c>
      <c r="D24" s="25">
        <v>92000</v>
      </c>
      <c r="E24" s="25">
        <v>8000</v>
      </c>
      <c r="F24" s="23">
        <f t="shared" si="0"/>
        <v>100000</v>
      </c>
      <c r="G24" s="29">
        <v>22.8</v>
      </c>
    </row>
    <row r="25" spans="1:7" s="7" customFormat="1">
      <c r="A25" s="71">
        <v>14</v>
      </c>
      <c r="B25" s="100" t="s">
        <v>100</v>
      </c>
      <c r="C25" s="108">
        <v>1</v>
      </c>
      <c r="D25" s="25">
        <v>92000</v>
      </c>
      <c r="E25" s="25">
        <v>8000</v>
      </c>
      <c r="F25" s="23">
        <f t="shared" si="0"/>
        <v>100000</v>
      </c>
      <c r="G25" s="29">
        <v>22.8</v>
      </c>
    </row>
    <row r="26" spans="1:7" s="7" customFormat="1">
      <c r="A26" s="71">
        <v>15</v>
      </c>
      <c r="B26" s="100" t="s">
        <v>101</v>
      </c>
      <c r="C26" s="108">
        <v>1</v>
      </c>
      <c r="D26" s="25">
        <v>73000</v>
      </c>
      <c r="E26" s="25">
        <v>8000</v>
      </c>
      <c r="F26" s="23">
        <f t="shared" si="0"/>
        <v>81000</v>
      </c>
      <c r="G26" s="66">
        <v>18.5</v>
      </c>
    </row>
    <row r="27" spans="1:7" s="7" customFormat="1">
      <c r="A27" s="71">
        <v>16</v>
      </c>
      <c r="B27" s="100" t="s">
        <v>101</v>
      </c>
      <c r="C27" s="108">
        <v>1</v>
      </c>
      <c r="D27" s="25">
        <v>73000</v>
      </c>
      <c r="E27" s="25">
        <v>8000</v>
      </c>
      <c r="F27" s="23">
        <f>+E27+D27</f>
        <v>81000</v>
      </c>
      <c r="G27" s="66">
        <v>18.5</v>
      </c>
    </row>
    <row r="28" spans="1:7" s="7" customFormat="1">
      <c r="A28" s="72">
        <v>17</v>
      </c>
      <c r="B28" s="101" t="s">
        <v>101</v>
      </c>
      <c r="C28" s="109">
        <v>1</v>
      </c>
      <c r="D28" s="30">
        <v>73000</v>
      </c>
      <c r="E28" s="30">
        <v>8000</v>
      </c>
      <c r="F28" s="24">
        <f>+E28+D28</f>
        <v>81000</v>
      </c>
      <c r="G28" s="67">
        <v>18.5</v>
      </c>
    </row>
    <row r="29" spans="1:7" ht="36.75" customHeight="1">
      <c r="A29" s="149" t="s">
        <v>102</v>
      </c>
      <c r="B29" s="150"/>
      <c r="C29" s="150"/>
      <c r="D29" s="150"/>
      <c r="E29" s="150"/>
      <c r="F29" s="150"/>
      <c r="G29" s="150"/>
    </row>
    <row r="30" spans="1:7" s="7" customFormat="1">
      <c r="A30" s="71">
        <v>18</v>
      </c>
      <c r="B30" s="98" t="s">
        <v>26</v>
      </c>
      <c r="C30" s="106">
        <v>1</v>
      </c>
      <c r="D30" s="23">
        <v>120000</v>
      </c>
      <c r="E30" s="23">
        <v>8000</v>
      </c>
      <c r="F30" s="23">
        <f t="shared" si="0"/>
        <v>128000</v>
      </c>
      <c r="G30" s="27">
        <v>29.2</v>
      </c>
    </row>
    <row r="31" spans="1:7" s="7" customFormat="1">
      <c r="A31" s="71">
        <v>19</v>
      </c>
      <c r="B31" s="100" t="s">
        <v>103</v>
      </c>
      <c r="C31" s="108">
        <v>1</v>
      </c>
      <c r="D31" s="25">
        <v>103000</v>
      </c>
      <c r="E31" s="25">
        <v>8000</v>
      </c>
      <c r="F31" s="23">
        <f t="shared" si="0"/>
        <v>111000</v>
      </c>
      <c r="G31" s="29">
        <v>25.3</v>
      </c>
    </row>
    <row r="32" spans="1:7" s="7" customFormat="1">
      <c r="A32" s="71">
        <v>20</v>
      </c>
      <c r="B32" s="100" t="s">
        <v>100</v>
      </c>
      <c r="C32" s="108">
        <v>1</v>
      </c>
      <c r="D32" s="25">
        <v>92000</v>
      </c>
      <c r="E32" s="25">
        <v>8000</v>
      </c>
      <c r="F32" s="23">
        <f t="shared" si="0"/>
        <v>100000</v>
      </c>
      <c r="G32" s="29">
        <v>22.8</v>
      </c>
    </row>
    <row r="33" spans="1:7" s="7" customFormat="1">
      <c r="A33" s="71">
        <v>21</v>
      </c>
      <c r="B33" s="100" t="s">
        <v>100</v>
      </c>
      <c r="C33" s="108">
        <v>1</v>
      </c>
      <c r="D33" s="25">
        <v>92000</v>
      </c>
      <c r="E33" s="25">
        <v>8000</v>
      </c>
      <c r="F33" s="23">
        <f t="shared" si="0"/>
        <v>100000</v>
      </c>
      <c r="G33" s="29">
        <v>22.8</v>
      </c>
    </row>
    <row r="34" spans="1:7" s="7" customFormat="1">
      <c r="A34" s="71">
        <v>22</v>
      </c>
      <c r="B34" s="100" t="s">
        <v>104</v>
      </c>
      <c r="C34" s="108">
        <v>1</v>
      </c>
      <c r="D34" s="25">
        <v>82000</v>
      </c>
      <c r="E34" s="25">
        <v>8000</v>
      </c>
      <c r="F34" s="23">
        <f t="shared" si="0"/>
        <v>90000</v>
      </c>
      <c r="G34" s="29">
        <v>20.5</v>
      </c>
    </row>
    <row r="35" spans="1:7" s="7" customFormat="1">
      <c r="A35" s="71">
        <v>23</v>
      </c>
      <c r="B35" s="100" t="s">
        <v>105</v>
      </c>
      <c r="C35" s="108">
        <v>1</v>
      </c>
      <c r="D35" s="25">
        <v>73000</v>
      </c>
      <c r="E35" s="25">
        <v>8000</v>
      </c>
      <c r="F35" s="23">
        <f t="shared" si="0"/>
        <v>81000</v>
      </c>
      <c r="G35" s="29">
        <v>18.5</v>
      </c>
    </row>
    <row r="36" spans="1:7" ht="33" customHeight="1">
      <c r="A36" s="151" t="s">
        <v>106</v>
      </c>
      <c r="B36" s="152"/>
      <c r="C36" s="152"/>
      <c r="D36" s="152"/>
      <c r="E36" s="152"/>
      <c r="F36" s="152"/>
      <c r="G36" s="152"/>
    </row>
    <row r="37" spans="1:7" s="7" customFormat="1">
      <c r="A37" s="71">
        <v>24</v>
      </c>
      <c r="B37" s="98" t="s">
        <v>26</v>
      </c>
      <c r="C37" s="106">
        <v>1</v>
      </c>
      <c r="D37" s="23">
        <v>120000</v>
      </c>
      <c r="E37" s="23">
        <v>8000</v>
      </c>
      <c r="F37" s="23">
        <f t="shared" si="0"/>
        <v>128000</v>
      </c>
      <c r="G37" s="27">
        <v>29.2</v>
      </c>
    </row>
    <row r="38" spans="1:7" s="7" customFormat="1">
      <c r="A38" s="71">
        <v>25</v>
      </c>
      <c r="B38" s="100" t="s">
        <v>107</v>
      </c>
      <c r="C38" s="108">
        <v>1</v>
      </c>
      <c r="D38" s="25">
        <v>103000</v>
      </c>
      <c r="E38" s="25">
        <v>8000</v>
      </c>
      <c r="F38" s="23">
        <f t="shared" si="0"/>
        <v>111000</v>
      </c>
      <c r="G38" s="29">
        <v>25.3</v>
      </c>
    </row>
    <row r="39" spans="1:7" s="7" customFormat="1">
      <c r="A39" s="71">
        <v>26</v>
      </c>
      <c r="B39" s="100" t="s">
        <v>100</v>
      </c>
      <c r="C39" s="108">
        <v>1</v>
      </c>
      <c r="D39" s="25">
        <v>92000</v>
      </c>
      <c r="E39" s="25">
        <v>8000</v>
      </c>
      <c r="F39" s="23">
        <f t="shared" si="0"/>
        <v>100000</v>
      </c>
      <c r="G39" s="29">
        <v>22.8</v>
      </c>
    </row>
    <row r="40" spans="1:7" s="7" customFormat="1">
      <c r="A40" s="71">
        <v>27</v>
      </c>
      <c r="B40" s="100" t="s">
        <v>104</v>
      </c>
      <c r="C40" s="108">
        <v>1</v>
      </c>
      <c r="D40" s="25">
        <v>82000</v>
      </c>
      <c r="E40" s="25">
        <v>8000</v>
      </c>
      <c r="F40" s="23">
        <f t="shared" si="0"/>
        <v>90000</v>
      </c>
      <c r="G40" s="29">
        <v>20.5</v>
      </c>
    </row>
    <row r="41" spans="1:7" s="7" customFormat="1">
      <c r="A41" s="71">
        <v>28</v>
      </c>
      <c r="B41" s="100" t="s">
        <v>104</v>
      </c>
      <c r="C41" s="108">
        <v>1</v>
      </c>
      <c r="D41" s="25">
        <v>82000</v>
      </c>
      <c r="E41" s="25">
        <v>8000</v>
      </c>
      <c r="F41" s="23">
        <f t="shared" si="0"/>
        <v>90000</v>
      </c>
      <c r="G41" s="29">
        <v>20.5</v>
      </c>
    </row>
    <row r="42" spans="1:7" ht="40.5" customHeight="1">
      <c r="A42" s="153" t="s">
        <v>108</v>
      </c>
      <c r="B42" s="154"/>
      <c r="C42" s="154"/>
      <c r="D42" s="154"/>
      <c r="E42" s="154"/>
      <c r="F42" s="154"/>
      <c r="G42" s="154"/>
    </row>
    <row r="43" spans="1:7" s="7" customFormat="1">
      <c r="A43" s="71">
        <v>29</v>
      </c>
      <c r="B43" s="100" t="s">
        <v>26</v>
      </c>
      <c r="C43" s="108">
        <v>1</v>
      </c>
      <c r="D43" s="25">
        <v>256600</v>
      </c>
      <c r="E43" s="25">
        <v>8000</v>
      </c>
      <c r="F43" s="23">
        <f t="shared" si="0"/>
        <v>264600</v>
      </c>
      <c r="G43" s="29">
        <v>60.4</v>
      </c>
    </row>
    <row r="44" spans="1:7" ht="18.75">
      <c r="A44" s="155" t="s">
        <v>109</v>
      </c>
      <c r="B44" s="156"/>
      <c r="C44" s="156"/>
      <c r="D44" s="156"/>
      <c r="E44" s="156"/>
      <c r="F44" s="156"/>
      <c r="G44" s="156"/>
    </row>
    <row r="45" spans="1:7" s="7" customFormat="1">
      <c r="A45" s="71">
        <v>30</v>
      </c>
      <c r="B45" s="98" t="s">
        <v>110</v>
      </c>
      <c r="C45" s="106">
        <v>1</v>
      </c>
      <c r="D45" s="23">
        <v>103000</v>
      </c>
      <c r="E45" s="23">
        <v>8000</v>
      </c>
      <c r="F45" s="23">
        <f t="shared" si="0"/>
        <v>111000</v>
      </c>
      <c r="G45" s="27">
        <v>29.2</v>
      </c>
    </row>
    <row r="46" spans="1:7" s="7" customFormat="1">
      <c r="A46" s="71">
        <v>31</v>
      </c>
      <c r="B46" s="100" t="s">
        <v>100</v>
      </c>
      <c r="C46" s="108">
        <v>1</v>
      </c>
      <c r="D46" s="25">
        <v>92000</v>
      </c>
      <c r="E46" s="25">
        <v>8000</v>
      </c>
      <c r="F46" s="23">
        <f t="shared" si="0"/>
        <v>100000</v>
      </c>
      <c r="G46" s="29">
        <v>22.8</v>
      </c>
    </row>
    <row r="47" spans="1:7" s="7" customFormat="1">
      <c r="A47" s="71">
        <v>32</v>
      </c>
      <c r="B47" s="100" t="s">
        <v>111</v>
      </c>
      <c r="C47" s="108">
        <v>1</v>
      </c>
      <c r="D47" s="25">
        <v>92000</v>
      </c>
      <c r="E47" s="25">
        <v>8000</v>
      </c>
      <c r="F47" s="23">
        <f t="shared" si="0"/>
        <v>100000</v>
      </c>
      <c r="G47" s="29">
        <v>22.8</v>
      </c>
    </row>
    <row r="48" spans="1:7" s="7" customFormat="1">
      <c r="A48" s="71">
        <v>33</v>
      </c>
      <c r="B48" s="100" t="s">
        <v>111</v>
      </c>
      <c r="C48" s="108">
        <v>1</v>
      </c>
      <c r="D48" s="25">
        <v>92000</v>
      </c>
      <c r="E48" s="25">
        <v>8000</v>
      </c>
      <c r="F48" s="23">
        <f t="shared" si="0"/>
        <v>100000</v>
      </c>
      <c r="G48" s="29">
        <v>22.8</v>
      </c>
    </row>
    <row r="49" spans="1:12" s="7" customFormat="1" ht="18" customHeight="1">
      <c r="A49" s="71">
        <v>34</v>
      </c>
      <c r="B49" s="100" t="s">
        <v>112</v>
      </c>
      <c r="C49" s="108">
        <v>1</v>
      </c>
      <c r="D49" s="25">
        <v>92000</v>
      </c>
      <c r="E49" s="25">
        <v>8000</v>
      </c>
      <c r="F49" s="23">
        <f t="shared" si="0"/>
        <v>100000</v>
      </c>
      <c r="G49" s="29">
        <v>22.8</v>
      </c>
    </row>
    <row r="50" spans="1:12" s="7" customFormat="1" ht="18" customHeight="1">
      <c r="A50" s="71">
        <v>35</v>
      </c>
      <c r="B50" s="100" t="s">
        <v>113</v>
      </c>
      <c r="C50" s="108">
        <v>1</v>
      </c>
      <c r="D50" s="25">
        <v>92000</v>
      </c>
      <c r="E50" s="25">
        <v>8000</v>
      </c>
      <c r="F50" s="23">
        <f t="shared" si="0"/>
        <v>100000</v>
      </c>
      <c r="G50" s="29">
        <v>22.8</v>
      </c>
    </row>
    <row r="51" spans="1:12" s="7" customFormat="1" ht="18" customHeight="1">
      <c r="A51" s="71">
        <v>36</v>
      </c>
      <c r="B51" s="100" t="s">
        <v>114</v>
      </c>
      <c r="C51" s="108">
        <v>1</v>
      </c>
      <c r="D51" s="25">
        <v>92000</v>
      </c>
      <c r="E51" s="25">
        <v>8000</v>
      </c>
      <c r="F51" s="23">
        <f t="shared" si="0"/>
        <v>100000</v>
      </c>
      <c r="G51" s="29">
        <v>22.8</v>
      </c>
    </row>
    <row r="52" spans="1:12" ht="18">
      <c r="A52" s="140" t="s">
        <v>115</v>
      </c>
      <c r="B52" s="141"/>
      <c r="C52" s="141"/>
      <c r="D52" s="141"/>
      <c r="E52" s="141"/>
      <c r="F52" s="141"/>
      <c r="G52" s="141"/>
    </row>
    <row r="53" spans="1:12" s="7" customFormat="1" ht="18" customHeight="1">
      <c r="A53" s="71">
        <v>37</v>
      </c>
      <c r="B53" s="98" t="s">
        <v>116</v>
      </c>
      <c r="C53" s="106">
        <v>1</v>
      </c>
      <c r="D53" s="23">
        <v>73000</v>
      </c>
      <c r="E53" s="23">
        <v>8000</v>
      </c>
      <c r="F53" s="23">
        <f t="shared" si="0"/>
        <v>81000</v>
      </c>
      <c r="G53" s="27">
        <v>18.5</v>
      </c>
      <c r="L53" s="7" t="s">
        <v>133</v>
      </c>
    </row>
    <row r="54" spans="1:12" s="7" customFormat="1" ht="18" customHeight="1">
      <c r="A54" s="71">
        <v>38</v>
      </c>
      <c r="B54" s="100" t="s">
        <v>117</v>
      </c>
      <c r="C54" s="108">
        <v>1</v>
      </c>
      <c r="D54" s="25">
        <v>120000</v>
      </c>
      <c r="E54" s="25">
        <v>8000</v>
      </c>
      <c r="F54" s="23">
        <f t="shared" si="0"/>
        <v>128000</v>
      </c>
      <c r="G54" s="29">
        <v>29.2</v>
      </c>
    </row>
    <row r="55" spans="1:12" s="7" customFormat="1" ht="18" customHeight="1">
      <c r="A55" s="71">
        <v>39</v>
      </c>
      <c r="B55" s="100" t="s">
        <v>118</v>
      </c>
      <c r="C55" s="108">
        <v>1</v>
      </c>
      <c r="D55" s="25">
        <v>82000</v>
      </c>
      <c r="E55" s="25">
        <v>8000</v>
      </c>
      <c r="F55" s="23">
        <f t="shared" si="0"/>
        <v>90000</v>
      </c>
      <c r="G55" s="29">
        <v>20.5</v>
      </c>
    </row>
    <row r="56" spans="1:12" s="7" customFormat="1" ht="18" customHeight="1">
      <c r="A56" s="71">
        <v>40</v>
      </c>
      <c r="B56" s="100" t="s">
        <v>13</v>
      </c>
      <c r="C56" s="108">
        <v>1</v>
      </c>
      <c r="D56" s="25">
        <v>73000</v>
      </c>
      <c r="E56" s="25">
        <v>8000</v>
      </c>
      <c r="F56" s="23">
        <f t="shared" si="0"/>
        <v>81000</v>
      </c>
      <c r="G56" s="29">
        <v>18.5</v>
      </c>
    </row>
    <row r="57" spans="1:12" s="7" customFormat="1" ht="18" customHeight="1">
      <c r="A57" s="71">
        <v>41</v>
      </c>
      <c r="B57" s="100" t="s">
        <v>119</v>
      </c>
      <c r="C57" s="108">
        <v>1</v>
      </c>
      <c r="D57" s="25">
        <v>73000</v>
      </c>
      <c r="E57" s="25">
        <v>8000</v>
      </c>
      <c r="F57" s="23">
        <f t="shared" si="0"/>
        <v>81000</v>
      </c>
      <c r="G57" s="29">
        <v>18.5</v>
      </c>
    </row>
    <row r="58" spans="1:12" s="7" customFormat="1" ht="18" customHeight="1">
      <c r="A58" s="71">
        <v>42</v>
      </c>
      <c r="B58" s="100" t="s">
        <v>27</v>
      </c>
      <c r="C58" s="108">
        <v>1</v>
      </c>
      <c r="D58" s="25">
        <v>73000</v>
      </c>
      <c r="E58" s="25">
        <v>8000</v>
      </c>
      <c r="F58" s="23">
        <f t="shared" si="0"/>
        <v>81000</v>
      </c>
      <c r="G58" s="29">
        <v>18.5</v>
      </c>
    </row>
    <row r="59" spans="1:12" s="7" customFormat="1" ht="18" customHeight="1">
      <c r="A59" s="71">
        <v>43</v>
      </c>
      <c r="B59" s="100" t="s">
        <v>28</v>
      </c>
      <c r="C59" s="108">
        <v>1</v>
      </c>
      <c r="D59" s="25">
        <v>73000</v>
      </c>
      <c r="E59" s="25">
        <v>8000</v>
      </c>
      <c r="F59" s="23">
        <f t="shared" si="0"/>
        <v>81000</v>
      </c>
      <c r="G59" s="29">
        <v>18.5</v>
      </c>
    </row>
    <row r="60" spans="1:12" s="7" customFormat="1" ht="18" customHeight="1">
      <c r="A60" s="71">
        <v>44</v>
      </c>
      <c r="B60" s="100" t="s">
        <v>34</v>
      </c>
      <c r="C60" s="108">
        <v>1</v>
      </c>
      <c r="D60" s="25">
        <v>73000</v>
      </c>
      <c r="E60" s="25">
        <v>8000</v>
      </c>
      <c r="F60" s="23">
        <f t="shared" si="0"/>
        <v>81000</v>
      </c>
      <c r="G60" s="29">
        <v>18.5</v>
      </c>
    </row>
    <row r="61" spans="1:12" s="7" customFormat="1" ht="18" customHeight="1">
      <c r="A61" s="71">
        <v>45</v>
      </c>
      <c r="B61" s="100" t="s">
        <v>34</v>
      </c>
      <c r="C61" s="108">
        <v>1</v>
      </c>
      <c r="D61" s="25">
        <v>73000</v>
      </c>
      <c r="E61" s="25">
        <v>8000</v>
      </c>
      <c r="F61" s="23">
        <f t="shared" si="0"/>
        <v>81000</v>
      </c>
      <c r="G61" s="29">
        <v>18.5</v>
      </c>
    </row>
    <row r="62" spans="1:12" s="7" customFormat="1" ht="18" customHeight="1">
      <c r="A62" s="71">
        <v>46</v>
      </c>
      <c r="B62" s="100" t="s">
        <v>34</v>
      </c>
      <c r="C62" s="108">
        <v>1</v>
      </c>
      <c r="D62" s="25">
        <v>73000</v>
      </c>
      <c r="E62" s="25">
        <v>8000</v>
      </c>
      <c r="F62" s="23">
        <f t="shared" si="0"/>
        <v>81000</v>
      </c>
      <c r="G62" s="29">
        <v>18.5</v>
      </c>
      <c r="K62" s="7" t="s">
        <v>133</v>
      </c>
    </row>
    <row r="63" spans="1:12" s="7" customFormat="1" ht="18" customHeight="1" thickBot="1">
      <c r="A63" s="71">
        <v>47</v>
      </c>
      <c r="B63" s="100" t="s">
        <v>120</v>
      </c>
      <c r="C63" s="108">
        <v>1</v>
      </c>
      <c r="D63" s="25">
        <v>67000</v>
      </c>
      <c r="E63" s="25">
        <v>8000</v>
      </c>
      <c r="F63" s="23">
        <f t="shared" si="0"/>
        <v>75000</v>
      </c>
      <c r="G63" s="29">
        <v>17.100000000000001</v>
      </c>
    </row>
    <row r="64" spans="1:12" s="7" customFormat="1" ht="18" customHeight="1" thickBot="1">
      <c r="A64" s="157" t="s">
        <v>21</v>
      </c>
      <c r="B64" s="158"/>
      <c r="C64" s="110">
        <f t="shared" ref="C64:G64" si="1">SUM(C10:C63)</f>
        <v>47</v>
      </c>
      <c r="D64" s="15">
        <f t="shared" si="1"/>
        <v>5165600</v>
      </c>
      <c r="E64" s="15">
        <f t="shared" si="1"/>
        <v>376000</v>
      </c>
      <c r="F64" s="15">
        <f t="shared" si="1"/>
        <v>5541600</v>
      </c>
      <c r="G64" s="84">
        <f t="shared" si="1"/>
        <v>1218.8999999999994</v>
      </c>
    </row>
    <row r="65" spans="1:7" ht="50.25" customHeight="1">
      <c r="A65" s="159"/>
      <c r="B65" s="160" t="s">
        <v>130</v>
      </c>
      <c r="C65" s="160"/>
      <c r="D65"/>
      <c r="E65"/>
      <c r="F65" s="122" t="s">
        <v>0</v>
      </c>
      <c r="G65" s="122"/>
    </row>
    <row r="66" spans="1:7">
      <c r="A66" s="159"/>
      <c r="B66" s="1"/>
      <c r="C66" s="3" t="s">
        <v>131</v>
      </c>
      <c r="D66" s="115" t="s">
        <v>1</v>
      </c>
      <c r="E66" s="115"/>
      <c r="F66" s="116" t="s">
        <v>132</v>
      </c>
      <c r="G66" s="116"/>
    </row>
    <row r="67" spans="1:7" s="18" customFormat="1" ht="18.75">
      <c r="A67" s="68"/>
      <c r="B67" s="102"/>
      <c r="C67" s="16" t="s">
        <v>128</v>
      </c>
      <c r="D67" s="36"/>
      <c r="E67" s="36"/>
      <c r="F67" s="36"/>
      <c r="G67" s="83"/>
    </row>
    <row r="68" spans="1:7">
      <c r="D68" s="85" t="s">
        <v>126</v>
      </c>
    </row>
  </sheetData>
  <mergeCells count="18">
    <mergeCell ref="A64:B64"/>
    <mergeCell ref="A65:A66"/>
    <mergeCell ref="B65:C65"/>
    <mergeCell ref="F65:G65"/>
    <mergeCell ref="D66:E66"/>
    <mergeCell ref="F66:G66"/>
    <mergeCell ref="A52:G52"/>
    <mergeCell ref="F1:G1"/>
    <mergeCell ref="B2:G2"/>
    <mergeCell ref="B3:G3"/>
    <mergeCell ref="B5:G5"/>
    <mergeCell ref="A9:G9"/>
    <mergeCell ref="A17:G17"/>
    <mergeCell ref="A19:G19"/>
    <mergeCell ref="A29:G29"/>
    <mergeCell ref="A36:G36"/>
    <mergeCell ref="A42:G42"/>
    <mergeCell ref="A44:G44"/>
  </mergeCells>
  <pageMargins left="0.3" right="0.24" top="0.3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3 ԵՆԹԱԿԱ ԿԱՌՈՒՅՑՆԵՐ  ,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2018-10-19T12:20:58Z</dcterms:modified>
</cp:coreProperties>
</file>