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hastiq entakaner (2)" sheetId="1" r:id="rId1"/>
  </sheets>
  <definedNames/>
  <calcPr fullCalcOnLoad="1"/>
</workbook>
</file>

<file path=xl/sharedStrings.xml><?xml version="1.0" encoding="utf-8"?>
<sst xmlns="http://schemas.openxmlformats.org/spreadsheetml/2006/main" count="331" uniqueCount="115">
  <si>
    <t>h/h</t>
  </si>
  <si>
    <r>
      <t>ՀԱՍՏԻՔԻ</t>
    </r>
    <r>
      <rPr>
        <sz val="9"/>
        <color indexed="8"/>
        <rFont val="Times LatArm"/>
        <family val="0"/>
      </rPr>
      <t xml:space="preserve">  ²Üì²ÜàôØ</t>
    </r>
  </si>
  <si>
    <t>Ð²êîÆø²ÚÆÜ ØÆ²ìàð</t>
  </si>
  <si>
    <t>ä²ÞîàÜ²ÚÆÜ ¸ðàôÚø²â²ö                   /ÐÐ ¹ñ³Ù/</t>
  </si>
  <si>
    <t>îÝûñ»Ý</t>
  </si>
  <si>
    <t>Ð³ßí³å³Ñ</t>
  </si>
  <si>
    <t>¶ñ³¹³ñ³Ý³í³ñ</t>
  </si>
  <si>
    <t>Ð³í³ù³ñ³ñ</t>
  </si>
  <si>
    <t>²í³·  ·ñ³¹³ñ³Ý³í³ñ</t>
  </si>
  <si>
    <t>àôëÙ³ëí³ñ</t>
  </si>
  <si>
    <t>¶áñÍ³í³ñ</t>
  </si>
  <si>
    <t>Ø³ñ½Çã</t>
  </si>
  <si>
    <t>Ð³Ý¹»ñÓ³å³Ñ</t>
  </si>
  <si>
    <t>ä³Ñ³Ï</t>
  </si>
  <si>
    <t>Տնտեսվար</t>
  </si>
  <si>
    <t>öáËïÝûñ»Ý</t>
  </si>
  <si>
    <t>Ñ³ßí³å³Ñ</t>
  </si>
  <si>
    <t>îÝï»ëí³ñ</t>
  </si>
  <si>
    <t>úå»ñ³ïáñ</t>
  </si>
  <si>
    <t>´áõÅùáõÛñ</t>
  </si>
  <si>
    <t>Մանկավարժ</t>
  </si>
  <si>
    <t>¶»ÕÙ³ëí³ñ</t>
  </si>
  <si>
    <t xml:space="preserve"> Ø»Ãá¹Çëï</t>
  </si>
  <si>
    <t>ÄáÕ.ëï»ÕÍ. ËÙµ. ËÙµ³í³ñ</t>
  </si>
  <si>
    <t>ÎáõÉï. Éáõë. ËÙµ³í³ñ</t>
  </si>
  <si>
    <t>´áõÅ ùáõÛñ</t>
  </si>
  <si>
    <t>²Û·»å³Ý</t>
  </si>
  <si>
    <t>¸³ßÝ³Ùáõñ  É³ñáÕ</t>
  </si>
  <si>
    <t>¸³ë³ïáõ</t>
  </si>
  <si>
    <t xml:space="preserve">îÝï»ëí³ñ </t>
  </si>
  <si>
    <t>ºñ³Åßï³Ï³Ý ¹³ëïÇ³ñ³Ï</t>
  </si>
  <si>
    <t>ÊáÑ³ñ³ñ</t>
  </si>
  <si>
    <t xml:space="preserve">¸³ëïÇ³ñ³Ï  </t>
  </si>
  <si>
    <t>ÊáÑ³ñ³ñÇ û·Ý³Ï³Ý</t>
  </si>
  <si>
    <t>¸³ëïÇ³ñ³ÏÇ û·Ý³Ï³Ý</t>
  </si>
  <si>
    <r>
      <t>Տ</t>
    </r>
    <r>
      <rPr>
        <sz val="12"/>
        <color indexed="8"/>
        <rFont val="Arial LatArm"/>
        <family val="2"/>
      </rPr>
      <t>Ýûñ»Ý</t>
    </r>
  </si>
  <si>
    <r>
      <t>Հ</t>
    </r>
    <r>
      <rPr>
        <sz val="12"/>
        <color indexed="8"/>
        <rFont val="Arial LatArm"/>
        <family val="2"/>
      </rPr>
      <t>³ßí³å³Ñ</t>
    </r>
  </si>
  <si>
    <r>
      <t>Պ</t>
    </r>
    <r>
      <rPr>
        <sz val="12"/>
        <color indexed="8"/>
        <rFont val="Arial LatArm"/>
        <family val="2"/>
      </rPr>
      <t>³Ñ³Ï</t>
    </r>
  </si>
  <si>
    <r>
      <t>Դ</t>
    </r>
    <r>
      <rPr>
        <sz val="12"/>
        <color indexed="8"/>
        <rFont val="Arial LatArm"/>
        <family val="2"/>
      </rPr>
      <t xml:space="preserve">³ëïÇ³ñ³Ï </t>
    </r>
  </si>
  <si>
    <r>
      <t>Դ</t>
    </r>
    <r>
      <rPr>
        <sz val="12"/>
        <color indexed="8"/>
        <rFont val="Arial LatArm"/>
        <family val="2"/>
      </rPr>
      <t xml:space="preserve">³ëïÇ³ñ³ÏÇ û·Ý³Ï³Ý </t>
    </r>
  </si>
  <si>
    <r>
      <t>Ե</t>
    </r>
    <r>
      <rPr>
        <sz val="12"/>
        <color indexed="8"/>
        <rFont val="Arial LatArm"/>
        <family val="2"/>
      </rPr>
      <t>ñ³Åßï³Ï³Ý ¹³ëïÇ³ñ³Ï</t>
    </r>
  </si>
  <si>
    <r>
      <t>Բ</t>
    </r>
    <r>
      <rPr>
        <sz val="12"/>
        <color indexed="8"/>
        <rFont val="Arial LatArm"/>
        <family val="2"/>
      </rPr>
      <t>áõÅùáõÛñ</t>
    </r>
  </si>
  <si>
    <r>
      <t>Խ</t>
    </r>
    <r>
      <rPr>
        <sz val="12"/>
        <color indexed="8"/>
        <rFont val="Arial LatArm"/>
        <family val="2"/>
      </rPr>
      <t>áÑ³ñ³ñ</t>
    </r>
  </si>
  <si>
    <r>
      <t>Տ</t>
    </r>
    <r>
      <rPr>
        <sz val="12"/>
        <color indexed="8"/>
        <rFont val="Arial LatArm"/>
        <family val="2"/>
      </rPr>
      <t>Ýï»ëí³ñ</t>
    </r>
  </si>
  <si>
    <r>
      <t>Լ</t>
    </r>
    <r>
      <rPr>
        <sz val="12"/>
        <color indexed="8"/>
        <rFont val="Arial LatArm"/>
        <family val="2"/>
      </rPr>
      <t>³µ³ñ³Ýï</t>
    </r>
  </si>
  <si>
    <t>Էլեկտրիկ</t>
  </si>
  <si>
    <r>
      <t>Դ</t>
    </r>
    <r>
      <rPr>
        <sz val="12"/>
        <color indexed="8"/>
        <rFont val="Arial LatArm"/>
        <family val="2"/>
      </rPr>
      <t>³ë³ïáõ</t>
    </r>
  </si>
  <si>
    <t>բարձր լեռնային</t>
  </si>
  <si>
    <t>Աշխատակազմի քարտուղար`</t>
  </si>
  <si>
    <r>
      <t>Հավելված</t>
    </r>
    <r>
      <rPr>
        <sz val="12"/>
        <color indexed="8"/>
        <rFont val="Times LatArm"/>
        <family val="0"/>
      </rPr>
      <t xml:space="preserve"> 3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</si>
  <si>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</t>
    </r>
  </si>
  <si>
    <t>ä²ÞîàÜ²ÚÆÜ ¸ðàôÚø²â²ö                                       /ÐÐ ¹ñ³Ù/</t>
  </si>
  <si>
    <t xml:space="preserve">                       ä²ÞîàÜ²ÚÆÜ ¸ðàôÚø²â²ö                   /ÐÐ ¹ñ³Ù/</t>
  </si>
  <si>
    <t>ä²ÞîàÜ²ÚÆÜ ¸ðàôÚø²â²ö                                      /ÐÐ ¹ñ³Ù/</t>
  </si>
  <si>
    <t>ä²ÞîàÜ²ÚÆÜ ¸ðàôÚø²â²ö                                     /ÐÐ ¹ñ³Ù/</t>
  </si>
  <si>
    <t>ä²ÞîàÜ²ÚÆÜ ¸ðàôÚø²â²ö                                                     /ÐÐ ¹ñ³Ù/</t>
  </si>
  <si>
    <t>&lt;&lt;ՎԱՐԴԵՆԻՍ ՔԱՂԱՔԻ ÂÆì 1 Ø²ÜÎ²ä²ðîº¼&gt;&gt;  Ðà²Î</t>
  </si>
  <si>
    <t>&lt;&lt;ՎԱՐԴԵՆԻՍ ՔԱՂԱՔԻ ÂÆì 1 Ø²ð¼²¸äðàò&gt;&gt;  Ðà²Î</t>
  </si>
  <si>
    <t>&lt;&lt;ՎԱՐԴԵՆԻՍ ՔԱՂԱՔԻ ÂÆì 2 Ø²ÜÎ²ä²ðîº¼&gt;&gt;  Ðà²Î</t>
  </si>
  <si>
    <r>
      <t xml:space="preserve">&lt;&lt;ՎԱՐԴԵՆԻՍ ՔԱՂԱՔԻ 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Կ</t>
    </r>
    <r>
      <rPr>
        <sz val="12"/>
        <rFont val="Arial LatArm"/>
        <family val="2"/>
      </rPr>
      <t xml:space="preserve">. </t>
    </r>
    <r>
      <rPr>
        <sz val="12"/>
        <rFont val="Sylfaen"/>
        <family val="1"/>
      </rPr>
      <t>ԿԱՐԱՊԵՏՅԱՆԻ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ԱՆՎԱՆ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ՄԱՆԿԱԿԱՆ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ԳԵՂԱՐՎԵՍՏԻ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ԴՊՐՈՑ&gt;&gt;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ՀՈԱԿ</t>
    </r>
  </si>
  <si>
    <t>&lt;&lt;ՎԱՐԴԵՆԻՍԻ ø²Ô²ø²ÚÆÜ  Ø²ð¼²¸äðàò&gt;&gt;  Ðà²Î</t>
  </si>
  <si>
    <t>&lt;&lt;ՎԱՐԴԵՆԻՍ ՔԱՂԱՔԻ ÂÆí 2 ØԱՆԿԱԿԱՆ ԵՐԱԺՇՏԱԿԱՆ ԴՊՐՈՑ&gt;&gt;  Ðà²Î</t>
  </si>
  <si>
    <t>&lt;&lt;ՎԱՐԴԵՆԻՍ ՔԱՂԱՔԻ  ÂÆí 1 ØԱՆԿԱԿԱՆ ԵՐԱԺՇՏԱԿԱՆ ԴՊՐՈՑ&gt;&gt;  Ðà²Î</t>
  </si>
  <si>
    <t xml:space="preserve"> &lt;&lt;ì²ð¸ºÜÆê ՔԱՂԱՔԻ  ØÐºð ØÎðîâÚ²ÜÆ ²Üì²Ü ØÞ²ÎàôÚÂÆ ä²È²î&gt;&gt;  Ðà²Î</t>
  </si>
  <si>
    <t>²í³· ·ñ³¹³ñ³Ý³í³ñ</t>
  </si>
  <si>
    <t>&lt;&lt;ՎԱՐԴԵՆԻՍԻ  ø²Ô²ø²ÚÆÜ ¶ð²¸²ð²Ü&gt;&gt;  ՀԻՄՆԱՐԱԿ</t>
  </si>
  <si>
    <t xml:space="preserve">&lt;&lt;ՎԱՐԴԵՆԻՍԻ ՔԱՂԱՔԱՅԻՆ Ø²ÜÎ²Î²Ü ¶ð²¸²ð²Ü&gt;&gt; ՀԻՄՆԱՐԿ </t>
  </si>
  <si>
    <t xml:space="preserve"> Պ³Ñ³Ï</t>
  </si>
  <si>
    <t>Դերձակ</t>
  </si>
  <si>
    <t>Գործավար</t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</si>
  <si>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17</t>
    </r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</si>
  <si>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12</t>
    </r>
  </si>
  <si>
    <t>¸»ñÓ³Ï</t>
  </si>
  <si>
    <t>Օպերատոր</t>
  </si>
  <si>
    <t>Երաժիշտ</t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</si>
  <si>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19</t>
    </r>
  </si>
  <si>
    <t>Խմբավար</t>
  </si>
  <si>
    <t>Նկարիչ</t>
  </si>
  <si>
    <t>Կ.Զարոյան</t>
  </si>
  <si>
    <t>ºñ·ãáõÑÇ</t>
  </si>
  <si>
    <t>&lt;&lt;ՎԱՐԴԵՆԻՍ ՔԱՂԱՔԻ ø²Ô²Ô²ø²ÚÆÜ Ø²ð¼²¸äðàò&gt;&gt;  Ðà²Î</t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</si>
  <si>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20</t>
    </r>
  </si>
  <si>
    <t>÷áËïÝûñ»Ý</t>
  </si>
  <si>
    <t>å³ñáõëáõÛó</t>
  </si>
  <si>
    <t>¿É»ÏïñÇÏ</t>
  </si>
  <si>
    <t>ÑÛáõëÝ. ÷³Ï³Ý³·áñÍ</t>
  </si>
  <si>
    <t>µ»ÙÇ Ó³ÛÝ³ÛÇÝ ûå»ñ³ïûñ</t>
  </si>
  <si>
    <t>¹Ç½³ÛÝ»ñ</t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</si>
  <si>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12</t>
    </r>
  </si>
  <si>
    <t>Ñ³Ù³Ï.ûå»ñ³ïáñ</t>
  </si>
  <si>
    <t>¶³ÝÓ³å³Ñ</t>
  </si>
  <si>
    <t>í³ñáñ¹</t>
  </si>
  <si>
    <t>µ³Ýíáñ</t>
  </si>
  <si>
    <t>Ñ³í³ù³ñ³ñ</t>
  </si>
  <si>
    <r>
      <t>&lt;&lt;ՎԱՐԴԵՆԻՍ</t>
    </r>
    <r>
      <rPr>
        <sz val="12"/>
        <rFont val="Arial LatArm"/>
        <family val="2"/>
      </rPr>
      <t>Æ  ÎàØàôÜ²È îÜîºêàôÂÚ²Ü  ºì  ´²ðºÎ²ð¶àôØ¦  Ðà²Î</t>
    </r>
  </si>
  <si>
    <t xml:space="preserve">   Î. ¼³ñáÛ³Ý</t>
  </si>
  <si>
    <t>ëí³ñãÇÏ</t>
  </si>
  <si>
    <t>ïñ³ÏïáñÇëï</t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</si>
  <si>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30</t>
    </r>
  </si>
  <si>
    <t>´áõÅ»Õµ³Ûñ</t>
  </si>
  <si>
    <t>¾É»ÏïñÇÏ</t>
  </si>
  <si>
    <t xml:space="preserve">                                                 </t>
  </si>
  <si>
    <t xml:space="preserve">                                                     </t>
  </si>
  <si>
    <t xml:space="preserve">                                                                   </t>
  </si>
  <si>
    <t>Ðá·»µ³Ý</t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</si>
  <si>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11</t>
    </r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</si>
  <si>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30</t>
    </r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</si>
  <si>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18</t>
    </r>
  </si>
  <si>
    <r>
      <t>Խ</t>
    </r>
    <r>
      <rPr>
        <sz val="12"/>
        <color indexed="8"/>
        <rFont val="Arial LatArm"/>
        <family val="2"/>
      </rPr>
      <t>áÑ³ñ³ñÇ  û·Ý³Ï³Ý</t>
    </r>
  </si>
  <si>
    <t xml:space="preserve">æñÇ  Ù»ù. Í³ñáñ¹ </t>
  </si>
  <si>
    <t>ö³Ï³Ý³Ï³·áñÍ</t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</si>
  <si>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16</t>
    </r>
  </si>
  <si>
    <t>Ð³Ù³Ï³ñ·.ûå»ñ³ïáñ</t>
  </si>
  <si>
    <r>
      <t xml:space="preserve">                 Վարդենիս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համայնքի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ավագանու</t>
    </r>
    <r>
      <rPr>
        <sz val="12"/>
        <color indexed="8"/>
        <rFont val="Arial LatArm"/>
        <family val="2"/>
      </rPr>
      <t xml:space="preserve">                                                  2018</t>
    </r>
    <r>
      <rPr>
        <sz val="12"/>
        <color indexed="8"/>
        <rFont val="Sylfaen"/>
        <family val="1"/>
      </rPr>
      <t>թ</t>
    </r>
    <r>
      <rPr>
        <sz val="12"/>
        <color indexed="8"/>
        <rFont val="Arial LatArm"/>
        <family val="2"/>
      </rPr>
      <t xml:space="preserve">. Հունվարի 17     - </t>
    </r>
    <r>
      <rPr>
        <sz val="12"/>
        <color indexed="8"/>
        <rFont val="Sylfaen"/>
        <family val="1"/>
      </rPr>
      <t>ի</t>
    </r>
    <r>
      <rPr>
        <sz val="12"/>
        <color indexed="8"/>
        <rFont val="Arial LatArm"/>
        <family val="2"/>
      </rPr>
      <t xml:space="preserve">  N    2-Ա   </t>
    </r>
    <r>
      <rPr>
        <sz val="12"/>
        <color indexed="8"/>
        <rFont val="Sylfaen"/>
        <family val="1"/>
      </rPr>
      <t>որոշման</t>
    </r>
    <r>
      <rPr>
        <sz val="12"/>
        <color indexed="8"/>
        <rFont val="Arial LatArm"/>
        <family val="2"/>
      </rPr>
      <t xml:space="preserve">   </t>
    </r>
  </si>
  <si>
    <t>Բաժնի վարիչ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</si>
</sst>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0">
    <font>
      <sz val="11"/>
      <color indexed="8"/>
      <name val="Calibri"/>
      <family val="2"/>
    </font>
    <font>
      <sz val="9"/>
      <color indexed="8"/>
      <name val="Times LatArm"/>
      <family val="0"/>
    </font>
    <font>
      <sz val="9"/>
      <color indexed="8"/>
      <name val="Sylfaen"/>
      <family val="1"/>
    </font>
    <font>
      <sz val="8"/>
      <color indexed="8"/>
      <name val="Times LatArm"/>
      <family val="0"/>
    </font>
    <font>
      <sz val="12"/>
      <color indexed="8"/>
      <name val="Arial LatArm"/>
      <family val="2"/>
    </font>
    <font>
      <sz val="12"/>
      <color indexed="8"/>
      <name val="Sylfaen"/>
      <family val="1"/>
    </font>
    <font>
      <sz val="12"/>
      <name val="Arial LatArm"/>
      <family val="2"/>
    </font>
    <font>
      <sz val="12"/>
      <name val="Sylfaen"/>
      <family val="1"/>
    </font>
    <font>
      <sz val="12"/>
      <color indexed="8"/>
      <name val="Calibri"/>
      <family val="2"/>
    </font>
    <font>
      <sz val="12"/>
      <color indexed="8"/>
      <name val="Times LatArm"/>
      <family val="0"/>
    </font>
    <font>
      <sz val="11"/>
      <name val="Arial LatArm"/>
      <family val="2"/>
    </font>
    <font>
      <sz val="12"/>
      <color indexed="8"/>
      <name val="Aramian"/>
      <family val="1"/>
    </font>
    <font>
      <sz val="11"/>
      <color indexed="8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tabSelected="1" zoomScale="85" zoomScaleNormal="85" zoomScalePageLayoutView="0" workbookViewId="0" topLeftCell="A90">
      <selection activeCell="B101" sqref="B101"/>
    </sheetView>
  </sheetViews>
  <sheetFormatPr defaultColWidth="9.140625" defaultRowHeight="15"/>
  <cols>
    <col min="1" max="1" width="4.140625" style="0" customWidth="1"/>
    <col min="2" max="2" width="31.28125" style="0" customWidth="1"/>
    <col min="3" max="3" width="15.421875" style="0" customWidth="1"/>
    <col min="4" max="4" width="33.28125" style="0" customWidth="1"/>
    <col min="5" max="5" width="18.421875" style="0" hidden="1" customWidth="1"/>
    <col min="6" max="6" width="12.57421875" style="0" hidden="1" customWidth="1"/>
    <col min="7" max="7" width="13.7109375" style="0" hidden="1" customWidth="1"/>
    <col min="8" max="9" width="12.8515625" style="0" hidden="1" customWidth="1"/>
    <col min="10" max="10" width="2.8515625" style="0" hidden="1" customWidth="1"/>
    <col min="11" max="11" width="11.7109375" style="0" customWidth="1"/>
  </cols>
  <sheetData>
    <row r="1" spans="2:4" ht="18">
      <c r="B1" s="42" t="s">
        <v>49</v>
      </c>
      <c r="C1" s="42"/>
      <c r="D1" s="42"/>
    </row>
    <row r="2" spans="2:4" ht="36.75" customHeight="1">
      <c r="B2" s="43" t="s">
        <v>113</v>
      </c>
      <c r="C2" s="43"/>
      <c r="D2" s="43"/>
    </row>
    <row r="3" spans="2:4" ht="15" customHeight="1" hidden="1">
      <c r="B3" s="43"/>
      <c r="C3" s="43"/>
      <c r="D3" s="43"/>
    </row>
    <row r="5" spans="1:5" ht="32.25" customHeight="1">
      <c r="A5" s="44" t="s">
        <v>65</v>
      </c>
      <c r="B5" s="44"/>
      <c r="C5" s="44"/>
      <c r="D5" s="44"/>
      <c r="E5" s="11"/>
    </row>
    <row r="6" spans="1:5" ht="18">
      <c r="A6" s="41" t="s">
        <v>111</v>
      </c>
      <c r="B6" s="41"/>
      <c r="C6" s="41"/>
      <c r="D6" s="41"/>
      <c r="E6" s="11"/>
    </row>
    <row r="7" spans="1:5" ht="18">
      <c r="A7" s="41" t="s">
        <v>50</v>
      </c>
      <c r="B7" s="41"/>
      <c r="C7" s="41"/>
      <c r="D7" s="41"/>
      <c r="E7" s="11"/>
    </row>
    <row r="9" spans="1:11" ht="33">
      <c r="A9" s="2" t="s">
        <v>0</v>
      </c>
      <c r="B9" s="3" t="s">
        <v>1</v>
      </c>
      <c r="C9" s="4" t="s">
        <v>2</v>
      </c>
      <c r="D9" s="4" t="s">
        <v>51</v>
      </c>
      <c r="E9" s="4" t="s">
        <v>47</v>
      </c>
      <c r="F9" s="6"/>
      <c r="G9" s="4" t="s">
        <v>2</v>
      </c>
      <c r="H9" s="4" t="s">
        <v>3</v>
      </c>
      <c r="I9" s="4" t="s">
        <v>47</v>
      </c>
      <c r="J9" s="6"/>
      <c r="K9" s="27"/>
    </row>
    <row r="10" spans="1:10" ht="15.75">
      <c r="A10" s="7">
        <v>1</v>
      </c>
      <c r="B10" s="14" t="s">
        <v>4</v>
      </c>
      <c r="C10" s="7">
        <v>1</v>
      </c>
      <c r="D10" s="7">
        <v>92000</v>
      </c>
      <c r="E10" s="7">
        <v>8000</v>
      </c>
      <c r="F10" s="6">
        <f>+D10*C10+C10*E10</f>
        <v>100000</v>
      </c>
      <c r="G10" s="7">
        <v>1</v>
      </c>
      <c r="H10" s="7">
        <v>75000</v>
      </c>
      <c r="I10" s="7">
        <v>8000</v>
      </c>
      <c r="J10" s="6">
        <f>+H10*G10+G10*I10</f>
        <v>83000</v>
      </c>
    </row>
    <row r="11" spans="1:10" ht="15.75">
      <c r="A11" s="7">
        <v>2</v>
      </c>
      <c r="B11" s="14" t="s">
        <v>5</v>
      </c>
      <c r="C11" s="7">
        <v>0.8</v>
      </c>
      <c r="D11" s="7">
        <v>58201</v>
      </c>
      <c r="E11" s="7">
        <v>8000</v>
      </c>
      <c r="F11" s="6">
        <f>+D11*C11+C11*E11</f>
        <v>52960.8</v>
      </c>
      <c r="G11" s="7">
        <v>1</v>
      </c>
      <c r="H11" s="7">
        <v>66138</v>
      </c>
      <c r="I11" s="7">
        <v>8000</v>
      </c>
      <c r="J11" s="6">
        <f>+H11*G11+G11*I11</f>
        <v>74138</v>
      </c>
    </row>
    <row r="12" spans="1:10" ht="15.75">
      <c r="A12" s="7">
        <v>3</v>
      </c>
      <c r="B12" s="14" t="s">
        <v>64</v>
      </c>
      <c r="C12" s="7">
        <v>0.76</v>
      </c>
      <c r="D12" s="7">
        <v>55291</v>
      </c>
      <c r="E12" s="7"/>
      <c r="F12" s="6"/>
      <c r="G12" s="7"/>
      <c r="H12" s="7"/>
      <c r="I12" s="7"/>
      <c r="J12" s="6"/>
    </row>
    <row r="13" spans="1:10" ht="15.75">
      <c r="A13" s="7">
        <v>4</v>
      </c>
      <c r="B13" s="14" t="s">
        <v>64</v>
      </c>
      <c r="C13" s="7">
        <v>0.81</v>
      </c>
      <c r="D13" s="7">
        <v>58929</v>
      </c>
      <c r="E13" s="7"/>
      <c r="F13" s="6"/>
      <c r="G13" s="7"/>
      <c r="H13" s="7"/>
      <c r="I13" s="7"/>
      <c r="J13" s="6"/>
    </row>
    <row r="14" spans="1:10" ht="15.75">
      <c r="A14" s="7">
        <v>5</v>
      </c>
      <c r="B14" s="15" t="s">
        <v>6</v>
      </c>
      <c r="C14" s="7">
        <v>0.71</v>
      </c>
      <c r="D14" s="7">
        <v>51654</v>
      </c>
      <c r="E14" s="7"/>
      <c r="F14" s="6"/>
      <c r="G14" s="7"/>
      <c r="H14" s="7"/>
      <c r="I14" s="7"/>
      <c r="J14" s="6"/>
    </row>
    <row r="15" spans="1:10" ht="15.75">
      <c r="A15" s="7">
        <v>6</v>
      </c>
      <c r="B15" s="15" t="s">
        <v>6</v>
      </c>
      <c r="C15" s="7">
        <v>0.71</v>
      </c>
      <c r="D15" s="7">
        <v>51654</v>
      </c>
      <c r="E15" s="7"/>
      <c r="F15" s="6"/>
      <c r="G15" s="7"/>
      <c r="H15" s="7"/>
      <c r="I15" s="7"/>
      <c r="J15" s="6"/>
    </row>
    <row r="16" spans="1:10" ht="15.75">
      <c r="A16" s="7">
        <v>7</v>
      </c>
      <c r="B16" s="15" t="s">
        <v>6</v>
      </c>
      <c r="C16" s="7">
        <v>0.71</v>
      </c>
      <c r="D16" s="7">
        <v>51654</v>
      </c>
      <c r="E16" s="7"/>
      <c r="F16" s="6"/>
      <c r="G16" s="7"/>
      <c r="H16" s="7"/>
      <c r="I16" s="7"/>
      <c r="J16" s="6"/>
    </row>
    <row r="17" spans="1:10" ht="15.75">
      <c r="A17" s="7">
        <v>8</v>
      </c>
      <c r="B17" s="15" t="s">
        <v>6</v>
      </c>
      <c r="C17" s="7">
        <v>0.71</v>
      </c>
      <c r="D17" s="7">
        <v>51654</v>
      </c>
      <c r="E17" s="7"/>
      <c r="F17" s="6"/>
      <c r="G17" s="7"/>
      <c r="H17" s="7"/>
      <c r="I17" s="7"/>
      <c r="J17" s="6"/>
    </row>
    <row r="18" spans="1:10" ht="15.75">
      <c r="A18" s="7">
        <v>9</v>
      </c>
      <c r="B18" s="15" t="s">
        <v>6</v>
      </c>
      <c r="C18" s="7">
        <v>0.73</v>
      </c>
      <c r="D18" s="7">
        <v>53108</v>
      </c>
      <c r="E18" s="7"/>
      <c r="F18" s="6"/>
      <c r="G18" s="7"/>
      <c r="H18" s="7"/>
      <c r="I18" s="7"/>
      <c r="J18" s="6"/>
    </row>
    <row r="19" spans="1:10" ht="15.75">
      <c r="A19" s="7">
        <v>10</v>
      </c>
      <c r="B19" s="15" t="s">
        <v>6</v>
      </c>
      <c r="C19" s="7">
        <v>0.73</v>
      </c>
      <c r="D19" s="7">
        <v>53108</v>
      </c>
      <c r="E19" s="7"/>
      <c r="F19" s="6"/>
      <c r="G19" s="7"/>
      <c r="H19" s="7"/>
      <c r="I19" s="7"/>
      <c r="J19" s="6"/>
    </row>
    <row r="20" spans="1:10" ht="15.75">
      <c r="A20" s="7">
        <v>11</v>
      </c>
      <c r="B20" s="15" t="s">
        <v>6</v>
      </c>
      <c r="C20" s="7">
        <v>0.73</v>
      </c>
      <c r="D20" s="7">
        <v>53108</v>
      </c>
      <c r="E20" s="7"/>
      <c r="F20" s="6"/>
      <c r="G20" s="7"/>
      <c r="H20" s="7"/>
      <c r="I20" s="7"/>
      <c r="J20" s="6"/>
    </row>
    <row r="21" spans="1:10" ht="15.75">
      <c r="A21" s="7">
        <v>12</v>
      </c>
      <c r="B21" s="15" t="s">
        <v>6</v>
      </c>
      <c r="C21" s="7">
        <v>0.73</v>
      </c>
      <c r="D21" s="7">
        <v>53108</v>
      </c>
      <c r="E21" s="7"/>
      <c r="F21" s="6"/>
      <c r="G21" s="7"/>
      <c r="H21" s="7"/>
      <c r="I21" s="7"/>
      <c r="J21" s="6"/>
    </row>
    <row r="22" spans="1:10" ht="15.75">
      <c r="A22" s="7">
        <v>13</v>
      </c>
      <c r="B22" s="15" t="s">
        <v>6</v>
      </c>
      <c r="C22" s="7">
        <v>0.73</v>
      </c>
      <c r="D22" s="7">
        <v>53108</v>
      </c>
      <c r="E22" s="7"/>
      <c r="F22" s="6"/>
      <c r="G22" s="7"/>
      <c r="H22" s="7"/>
      <c r="I22" s="7"/>
      <c r="J22" s="6"/>
    </row>
    <row r="23" spans="1:10" ht="15.75">
      <c r="A23" s="7">
        <v>14</v>
      </c>
      <c r="B23" s="15" t="s">
        <v>6</v>
      </c>
      <c r="C23" s="7"/>
      <c r="D23" s="7"/>
      <c r="E23" s="7"/>
      <c r="F23" s="6"/>
      <c r="G23" s="7"/>
      <c r="H23" s="7"/>
      <c r="I23" s="7"/>
      <c r="J23" s="6"/>
    </row>
    <row r="24" spans="1:10" ht="15.75">
      <c r="A24" s="7">
        <v>15</v>
      </c>
      <c r="B24" s="15" t="s">
        <v>17</v>
      </c>
      <c r="C24" s="7">
        <v>0.5</v>
      </c>
      <c r="D24" s="7">
        <v>36376</v>
      </c>
      <c r="E24" s="7">
        <v>8000</v>
      </c>
      <c r="F24" s="6">
        <f>+D24*C24+C24*E24</f>
        <v>22188</v>
      </c>
      <c r="G24" s="8">
        <v>6.8</v>
      </c>
      <c r="H24" s="7">
        <v>66138</v>
      </c>
      <c r="I24" s="7">
        <v>8000</v>
      </c>
      <c r="J24" s="6">
        <f>+H24*G24+G24*I24</f>
        <v>504138.39999999997</v>
      </c>
    </row>
    <row r="25" spans="1:10" ht="15.75">
      <c r="A25" s="7">
        <v>16</v>
      </c>
      <c r="B25" s="15" t="s">
        <v>7</v>
      </c>
      <c r="C25" s="9">
        <v>0.69</v>
      </c>
      <c r="D25" s="7">
        <v>50199</v>
      </c>
      <c r="E25" s="7">
        <v>8000</v>
      </c>
      <c r="F25" s="6">
        <f>+D25*C25+E25</f>
        <v>42637.31</v>
      </c>
      <c r="G25" s="9">
        <v>0.75</v>
      </c>
      <c r="H25" s="7">
        <v>66138</v>
      </c>
      <c r="I25" s="7">
        <v>8000</v>
      </c>
      <c r="J25" s="6">
        <f>+H25*G25+I25</f>
        <v>57603.5</v>
      </c>
    </row>
    <row r="26" spans="6:10" ht="15">
      <c r="F26">
        <f>SUM(F10:F25)</f>
        <v>217786.11</v>
      </c>
      <c r="J26">
        <f>SUM(J10:J25)</f>
        <v>718879.8999999999</v>
      </c>
    </row>
    <row r="27" spans="1:9" ht="28.5" customHeight="1">
      <c r="A27" s="45" t="s">
        <v>66</v>
      </c>
      <c r="B27" s="45"/>
      <c r="C27" s="45"/>
      <c r="D27" s="45"/>
      <c r="E27" s="11"/>
      <c r="I27" s="11"/>
    </row>
    <row r="28" ht="18">
      <c r="A28" s="1" t="s">
        <v>88</v>
      </c>
    </row>
    <row r="29" spans="1:9" ht="18">
      <c r="A29" s="41" t="s">
        <v>50</v>
      </c>
      <c r="B29" s="41"/>
      <c r="C29" s="41"/>
      <c r="D29" s="41"/>
      <c r="E29" s="11"/>
      <c r="I29" s="11"/>
    </row>
    <row r="31" spans="1:10" ht="33">
      <c r="A31" s="2" t="s">
        <v>0</v>
      </c>
      <c r="B31" s="3" t="s">
        <v>1</v>
      </c>
      <c r="C31" s="4" t="s">
        <v>2</v>
      </c>
      <c r="D31" s="4" t="s">
        <v>52</v>
      </c>
      <c r="E31" s="4" t="s">
        <v>47</v>
      </c>
      <c r="F31" s="6"/>
      <c r="G31" s="4" t="s">
        <v>2</v>
      </c>
      <c r="H31" s="4" t="s">
        <v>3</v>
      </c>
      <c r="I31" s="4" t="s">
        <v>47</v>
      </c>
      <c r="J31" s="6"/>
    </row>
    <row r="32" spans="1:11" ht="26.25" customHeight="1">
      <c r="A32" s="7">
        <v>1</v>
      </c>
      <c r="B32" s="14" t="s">
        <v>4</v>
      </c>
      <c r="C32" s="7">
        <v>1</v>
      </c>
      <c r="D32" s="7">
        <v>92000</v>
      </c>
      <c r="E32" s="7">
        <v>8000</v>
      </c>
      <c r="F32" s="6">
        <f>+C32*D32+C32*E32</f>
        <v>100000</v>
      </c>
      <c r="G32" s="7">
        <v>1</v>
      </c>
      <c r="H32" s="7">
        <v>75000</v>
      </c>
      <c r="I32" s="7">
        <v>8000</v>
      </c>
      <c r="J32" s="6">
        <f>+H32*G32+G32*I32</f>
        <v>83000</v>
      </c>
      <c r="K32" s="26"/>
    </row>
    <row r="33" spans="1:11" ht="18.75" customHeight="1">
      <c r="A33" s="7">
        <v>2</v>
      </c>
      <c r="B33" s="14" t="s">
        <v>5</v>
      </c>
      <c r="C33" s="7">
        <v>0.94</v>
      </c>
      <c r="D33" s="7">
        <v>68000</v>
      </c>
      <c r="E33" s="7">
        <v>8000</v>
      </c>
      <c r="F33" s="6">
        <f>+C33*D33+C33*E33</f>
        <v>71440</v>
      </c>
      <c r="G33" s="7">
        <v>1</v>
      </c>
      <c r="H33" s="7">
        <v>66138</v>
      </c>
      <c r="I33" s="7">
        <v>8000</v>
      </c>
      <c r="J33" s="6">
        <f>+H33*G33+G33*I33</f>
        <v>74138</v>
      </c>
      <c r="K33" s="26"/>
    </row>
    <row r="34" spans="1:11" ht="17.25" customHeight="1">
      <c r="A34" s="7">
        <v>3</v>
      </c>
      <c r="B34" s="14" t="s">
        <v>8</v>
      </c>
      <c r="C34" s="7">
        <v>0.75</v>
      </c>
      <c r="D34" s="7">
        <v>54500</v>
      </c>
      <c r="E34" s="7"/>
      <c r="F34" s="6"/>
      <c r="G34" s="7"/>
      <c r="H34" s="7"/>
      <c r="I34" s="7"/>
      <c r="J34" s="6"/>
      <c r="K34" s="26"/>
    </row>
    <row r="35" spans="1:11" ht="17.25" customHeight="1">
      <c r="A35" s="7">
        <v>4</v>
      </c>
      <c r="B35" s="15" t="s">
        <v>6</v>
      </c>
      <c r="C35" s="7">
        <v>0.74</v>
      </c>
      <c r="D35" s="7">
        <v>53530</v>
      </c>
      <c r="E35" s="7"/>
      <c r="F35" s="6"/>
      <c r="G35" s="7"/>
      <c r="H35" s="7"/>
      <c r="I35" s="7"/>
      <c r="J35" s="6"/>
      <c r="K35" s="26"/>
    </row>
    <row r="36" spans="1:11" ht="15.75" customHeight="1">
      <c r="A36" s="7">
        <v>5</v>
      </c>
      <c r="B36" s="15" t="s">
        <v>6</v>
      </c>
      <c r="C36" s="7">
        <v>0.74</v>
      </c>
      <c r="D36" s="7">
        <v>53530</v>
      </c>
      <c r="E36" s="7"/>
      <c r="F36" s="6"/>
      <c r="G36" s="7"/>
      <c r="H36" s="7"/>
      <c r="I36" s="7"/>
      <c r="J36" s="6"/>
      <c r="K36" s="26"/>
    </row>
    <row r="37" spans="1:11" ht="15.75" customHeight="1">
      <c r="A37" s="7">
        <v>6</v>
      </c>
      <c r="B37" s="15" t="s">
        <v>6</v>
      </c>
      <c r="C37" s="7">
        <v>0.74</v>
      </c>
      <c r="D37" s="7">
        <v>53530</v>
      </c>
      <c r="E37" s="7"/>
      <c r="F37" s="6"/>
      <c r="G37" s="7"/>
      <c r="H37" s="7"/>
      <c r="I37" s="7"/>
      <c r="J37" s="6"/>
      <c r="K37" s="26"/>
    </row>
    <row r="38" spans="1:11" ht="17.25" customHeight="1">
      <c r="A38" s="7">
        <v>7</v>
      </c>
      <c r="B38" s="15" t="s">
        <v>6</v>
      </c>
      <c r="C38" s="7">
        <v>0.74</v>
      </c>
      <c r="D38" s="7">
        <v>53530</v>
      </c>
      <c r="E38" s="7"/>
      <c r="F38" s="6"/>
      <c r="G38" s="7"/>
      <c r="H38" s="7"/>
      <c r="I38" s="7"/>
      <c r="J38" s="6"/>
      <c r="K38" s="26"/>
    </row>
    <row r="39" spans="1:11" ht="15.75" customHeight="1">
      <c r="A39" s="7">
        <v>8</v>
      </c>
      <c r="B39" s="15" t="s">
        <v>6</v>
      </c>
      <c r="C39" s="7">
        <v>0.74</v>
      </c>
      <c r="D39" s="7">
        <v>53530</v>
      </c>
      <c r="E39" s="7"/>
      <c r="F39" s="6"/>
      <c r="G39" s="7"/>
      <c r="H39" s="7"/>
      <c r="I39" s="7"/>
      <c r="J39" s="6"/>
      <c r="K39" s="26"/>
    </row>
    <row r="40" spans="1:11" ht="17.25" customHeight="1">
      <c r="A40" s="7">
        <v>9</v>
      </c>
      <c r="B40" s="15" t="s">
        <v>6</v>
      </c>
      <c r="C40" s="7">
        <v>0.74</v>
      </c>
      <c r="D40" s="7">
        <v>53530</v>
      </c>
      <c r="E40" s="7"/>
      <c r="F40" s="6"/>
      <c r="G40" s="7"/>
      <c r="H40" s="7"/>
      <c r="I40" s="7"/>
      <c r="J40" s="6"/>
      <c r="K40" s="26"/>
    </row>
    <row r="41" spans="1:11" ht="18.75" customHeight="1">
      <c r="A41" s="7">
        <v>10</v>
      </c>
      <c r="B41" s="15" t="s">
        <v>6</v>
      </c>
      <c r="C41" s="7">
        <v>0.74</v>
      </c>
      <c r="D41" s="7">
        <v>53530</v>
      </c>
      <c r="E41" s="7"/>
      <c r="F41" s="6"/>
      <c r="G41" s="7"/>
      <c r="H41" s="7"/>
      <c r="I41" s="7"/>
      <c r="J41" s="6"/>
      <c r="K41" s="26"/>
    </row>
    <row r="42" spans="1:11" ht="17.25" customHeight="1">
      <c r="A42" s="7">
        <v>11</v>
      </c>
      <c r="B42" s="15" t="s">
        <v>6</v>
      </c>
      <c r="C42" s="7">
        <v>0.74</v>
      </c>
      <c r="D42" s="7">
        <v>53530</v>
      </c>
      <c r="E42" s="7">
        <v>8000</v>
      </c>
      <c r="F42" s="6" t="e">
        <f>+#REF!*#REF!+8000</f>
        <v>#REF!</v>
      </c>
      <c r="G42" s="7">
        <v>0.75</v>
      </c>
      <c r="H42" s="7">
        <v>66138</v>
      </c>
      <c r="I42" s="7">
        <v>8000</v>
      </c>
      <c r="J42" s="6">
        <f>+H42*G42+8000</f>
        <v>57603.5</v>
      </c>
      <c r="K42" s="26"/>
    </row>
    <row r="43" spans="1:11" ht="19.5" customHeight="1">
      <c r="A43" s="7">
        <v>12</v>
      </c>
      <c r="B43" s="15" t="s">
        <v>7</v>
      </c>
      <c r="C43" s="7">
        <v>0.74</v>
      </c>
      <c r="D43" s="7">
        <v>53530</v>
      </c>
      <c r="E43" s="7">
        <v>8000</v>
      </c>
      <c r="F43" s="6">
        <f>+C42*D42+C42*E43</f>
        <v>45532.2</v>
      </c>
      <c r="G43" s="9">
        <v>6.1</v>
      </c>
      <c r="H43" s="7">
        <v>66138</v>
      </c>
      <c r="I43" s="7">
        <v>8000</v>
      </c>
      <c r="J43" s="6">
        <f>+H43*G43+G43*I43</f>
        <v>452241.8</v>
      </c>
      <c r="K43" s="26"/>
    </row>
    <row r="44" spans="5:11" ht="15.75">
      <c r="E44" s="7">
        <v>8000</v>
      </c>
      <c r="F44" s="6">
        <f>+C43*D43+E44</f>
        <v>47612.2</v>
      </c>
      <c r="G44" s="9">
        <v>0.75</v>
      </c>
      <c r="H44" s="7">
        <v>66138</v>
      </c>
      <c r="I44" s="7">
        <v>8000</v>
      </c>
      <c r="J44" s="6">
        <f>+H44*G44+8000</f>
        <v>57603.5</v>
      </c>
      <c r="K44" s="26"/>
    </row>
    <row r="45" spans="1:11" ht="15.75">
      <c r="A45" s="41" t="s">
        <v>57</v>
      </c>
      <c r="B45" s="41"/>
      <c r="C45" s="41"/>
      <c r="D45" s="41"/>
      <c r="F45" t="e">
        <f>SUM(F32:F44)</f>
        <v>#REF!</v>
      </c>
      <c r="J45">
        <f>SUM(J32:J44)</f>
        <v>724586.8</v>
      </c>
      <c r="K45" s="26"/>
    </row>
    <row r="46" spans="1:9" ht="18">
      <c r="A46" s="41" t="s">
        <v>71</v>
      </c>
      <c r="B46" s="41"/>
      <c r="C46" s="41"/>
      <c r="D46" s="41"/>
      <c r="E46" s="11"/>
      <c r="I46" s="11"/>
    </row>
    <row r="47" spans="1:9" ht="18">
      <c r="A47" s="41" t="s">
        <v>50</v>
      </c>
      <c r="B47" s="41"/>
      <c r="C47" s="41"/>
      <c r="D47" s="41"/>
      <c r="E47" s="11"/>
      <c r="I47" s="11"/>
    </row>
    <row r="48" spans="5:9" ht="15.75">
      <c r="E48" s="11"/>
      <c r="I48" s="11"/>
    </row>
    <row r="49" spans="1:4" ht="22.5">
      <c r="A49" s="2" t="s">
        <v>0</v>
      </c>
      <c r="B49" s="3" t="s">
        <v>1</v>
      </c>
      <c r="C49" s="4" t="s">
        <v>2</v>
      </c>
      <c r="D49" s="4" t="s">
        <v>51</v>
      </c>
    </row>
    <row r="50" spans="1:11" ht="33">
      <c r="A50" s="7">
        <v>1</v>
      </c>
      <c r="B50" s="14" t="s">
        <v>4</v>
      </c>
      <c r="C50" s="7">
        <v>1</v>
      </c>
      <c r="D50" s="7">
        <v>92000</v>
      </c>
      <c r="E50" s="4" t="s">
        <v>47</v>
      </c>
      <c r="F50" s="6"/>
      <c r="G50" s="4" t="s">
        <v>2</v>
      </c>
      <c r="H50" s="4" t="s">
        <v>3</v>
      </c>
      <c r="I50" s="4" t="s">
        <v>47</v>
      </c>
      <c r="J50" s="6"/>
      <c r="K50" s="26"/>
    </row>
    <row r="51" spans="1:10" ht="15.75">
      <c r="A51" s="7">
        <v>2</v>
      </c>
      <c r="B51" s="14" t="s">
        <v>5</v>
      </c>
      <c r="C51" s="7">
        <v>1</v>
      </c>
      <c r="D51" s="7">
        <v>72752</v>
      </c>
      <c r="E51" s="7">
        <v>8000</v>
      </c>
      <c r="F51" s="6">
        <f>+C50*D50+C50*E51</f>
        <v>100000</v>
      </c>
      <c r="G51" s="7">
        <v>1</v>
      </c>
      <c r="H51" s="7">
        <v>75000</v>
      </c>
      <c r="I51" s="7">
        <v>8000</v>
      </c>
      <c r="J51" s="6">
        <f>+H51*G51+G51*I51</f>
        <v>83000</v>
      </c>
    </row>
    <row r="52" spans="1:10" ht="15.75">
      <c r="A52" s="7">
        <v>3</v>
      </c>
      <c r="B52" s="15" t="s">
        <v>9</v>
      </c>
      <c r="C52" s="9">
        <v>1</v>
      </c>
      <c r="D52" s="7">
        <v>75000</v>
      </c>
      <c r="E52" s="7">
        <v>8000</v>
      </c>
      <c r="F52" s="6">
        <f>+C51*D51+C51*E52</f>
        <v>80752</v>
      </c>
      <c r="G52" s="7">
        <v>1</v>
      </c>
      <c r="H52" s="7">
        <v>66138</v>
      </c>
      <c r="I52" s="7">
        <v>8000</v>
      </c>
      <c r="J52" s="6">
        <f aca="true" t="shared" si="0" ref="J52:J63">+H52*G52+G52*I52</f>
        <v>74138</v>
      </c>
    </row>
    <row r="53" spans="1:10" ht="15.75">
      <c r="A53" s="7">
        <v>4</v>
      </c>
      <c r="B53" s="15" t="s">
        <v>10</v>
      </c>
      <c r="C53" s="9">
        <v>1</v>
      </c>
      <c r="D53" s="7">
        <v>72752</v>
      </c>
      <c r="E53" s="7">
        <v>8000</v>
      </c>
      <c r="F53" s="6">
        <f>+C52*D52+C52*E53</f>
        <v>83000</v>
      </c>
      <c r="G53" s="9">
        <v>1</v>
      </c>
      <c r="H53" s="7">
        <v>66138</v>
      </c>
      <c r="I53" s="7">
        <v>8000</v>
      </c>
      <c r="J53" s="6">
        <f t="shared" si="0"/>
        <v>74138</v>
      </c>
    </row>
    <row r="54" spans="1:10" ht="15.75">
      <c r="A54" s="7">
        <v>5</v>
      </c>
      <c r="B54" s="15" t="s">
        <v>11</v>
      </c>
      <c r="C54" s="9">
        <v>1</v>
      </c>
      <c r="D54" s="7">
        <v>75000</v>
      </c>
      <c r="E54" s="7">
        <v>8000</v>
      </c>
      <c r="F54" s="6">
        <f>+C53*D53+C53*E54</f>
        <v>80752</v>
      </c>
      <c r="G54" s="9">
        <v>1</v>
      </c>
      <c r="H54" s="7">
        <v>66138</v>
      </c>
      <c r="I54" s="7">
        <v>8000</v>
      </c>
      <c r="J54" s="6">
        <f t="shared" si="0"/>
        <v>74138</v>
      </c>
    </row>
    <row r="55" spans="1:10" ht="15.75">
      <c r="A55" s="7">
        <v>6</v>
      </c>
      <c r="B55" s="15" t="s">
        <v>11</v>
      </c>
      <c r="C55" s="9">
        <v>1</v>
      </c>
      <c r="D55" s="7">
        <v>75000</v>
      </c>
      <c r="E55" s="7"/>
      <c r="F55" s="6"/>
      <c r="G55" s="9"/>
      <c r="H55" s="7"/>
      <c r="I55" s="7"/>
      <c r="J55" s="6"/>
    </row>
    <row r="56" spans="1:10" ht="15.75">
      <c r="A56" s="7">
        <v>7</v>
      </c>
      <c r="B56" s="15" t="s">
        <v>11</v>
      </c>
      <c r="C56" s="9">
        <v>1</v>
      </c>
      <c r="D56" s="7">
        <v>75000</v>
      </c>
      <c r="E56" s="7"/>
      <c r="F56" s="6"/>
      <c r="G56" s="9"/>
      <c r="H56" s="7"/>
      <c r="I56" s="7"/>
      <c r="J56" s="6"/>
    </row>
    <row r="57" spans="1:10" ht="15.75">
      <c r="A57" s="7">
        <v>8</v>
      </c>
      <c r="B57" s="15" t="s">
        <v>12</v>
      </c>
      <c r="C57" s="9">
        <v>0.75</v>
      </c>
      <c r="D57" s="7">
        <v>54564</v>
      </c>
      <c r="E57" s="7">
        <v>8000</v>
      </c>
      <c r="F57" s="6">
        <f>+C54*D54+C54*E57</f>
        <v>83000</v>
      </c>
      <c r="G57" s="9">
        <v>3</v>
      </c>
      <c r="H57" s="7">
        <v>66138</v>
      </c>
      <c r="I57" s="7">
        <v>8000</v>
      </c>
      <c r="J57" s="6">
        <f t="shared" si="0"/>
        <v>222414</v>
      </c>
    </row>
    <row r="58" spans="1:10" ht="15.75">
      <c r="A58" s="7">
        <v>9</v>
      </c>
      <c r="B58" s="15" t="s">
        <v>7</v>
      </c>
      <c r="C58" s="9">
        <v>0.5</v>
      </c>
      <c r="D58" s="7">
        <v>36376</v>
      </c>
      <c r="E58" s="7"/>
      <c r="F58" s="6"/>
      <c r="G58" s="9"/>
      <c r="H58" s="7"/>
      <c r="I58" s="7"/>
      <c r="J58" s="6"/>
    </row>
    <row r="59" spans="1:10" ht="15.75">
      <c r="A59" s="7">
        <v>10</v>
      </c>
      <c r="B59" s="15" t="s">
        <v>100</v>
      </c>
      <c r="C59" s="9">
        <v>0.75</v>
      </c>
      <c r="D59" s="7">
        <v>54564</v>
      </c>
      <c r="E59" s="7"/>
      <c r="F59" s="6"/>
      <c r="G59" s="9"/>
      <c r="H59" s="7"/>
      <c r="I59" s="7"/>
      <c r="J59" s="6"/>
    </row>
    <row r="60" spans="1:10" ht="15.75">
      <c r="A60" s="7">
        <v>11</v>
      </c>
      <c r="B60" s="15" t="s">
        <v>13</v>
      </c>
      <c r="C60" s="9">
        <v>1</v>
      </c>
      <c r="D60" s="7">
        <v>72752</v>
      </c>
      <c r="E60" s="7">
        <v>8000</v>
      </c>
      <c r="F60" s="6">
        <f>+C58*D58+C58*E60</f>
        <v>22188</v>
      </c>
      <c r="G60" s="9">
        <v>1</v>
      </c>
      <c r="H60" s="7">
        <v>66138</v>
      </c>
      <c r="I60" s="7">
        <v>8000</v>
      </c>
      <c r="J60" s="6">
        <f t="shared" si="0"/>
        <v>74138</v>
      </c>
    </row>
    <row r="61" spans="1:10" ht="18">
      <c r="A61" s="7">
        <v>12</v>
      </c>
      <c r="B61" s="5" t="s">
        <v>14</v>
      </c>
      <c r="C61" s="9">
        <v>1</v>
      </c>
      <c r="D61" s="7">
        <v>72752</v>
      </c>
      <c r="E61" s="7">
        <v>8000</v>
      </c>
      <c r="F61" s="6">
        <f>+C60*D60+C60*E61</f>
        <v>80752</v>
      </c>
      <c r="G61" s="9">
        <v>1</v>
      </c>
      <c r="H61" s="7">
        <v>66138</v>
      </c>
      <c r="I61" s="7">
        <v>8000</v>
      </c>
      <c r="J61" s="6">
        <f t="shared" si="0"/>
        <v>74138</v>
      </c>
    </row>
    <row r="62" spans="1:10" ht="18">
      <c r="A62" s="7">
        <v>13</v>
      </c>
      <c r="B62" s="5" t="s">
        <v>73</v>
      </c>
      <c r="C62" s="9">
        <v>1</v>
      </c>
      <c r="D62" s="7">
        <v>72752</v>
      </c>
      <c r="E62" s="7">
        <v>8000</v>
      </c>
      <c r="F62" s="6">
        <f>+C61*D61+C61*E62</f>
        <v>80752</v>
      </c>
      <c r="G62" s="9">
        <v>1</v>
      </c>
      <c r="H62" s="7">
        <v>66138</v>
      </c>
      <c r="I62" s="7">
        <v>8000</v>
      </c>
      <c r="J62" s="6">
        <f t="shared" si="0"/>
        <v>74138</v>
      </c>
    </row>
    <row r="63" spans="1:10" ht="18">
      <c r="A63" s="13"/>
      <c r="B63" s="19"/>
      <c r="C63" s="20"/>
      <c r="D63" s="13"/>
      <c r="E63" s="7">
        <v>8000</v>
      </c>
      <c r="F63" s="6">
        <f>+C62*D62+C62*E63</f>
        <v>80752</v>
      </c>
      <c r="G63" s="9">
        <v>1</v>
      </c>
      <c r="H63" s="7">
        <v>66138</v>
      </c>
      <c r="I63" s="7">
        <v>8000</v>
      </c>
      <c r="J63" s="6">
        <f t="shared" si="0"/>
        <v>74138</v>
      </c>
    </row>
    <row r="64" spans="1:10" ht="15.75">
      <c r="A64" s="13"/>
      <c r="B64" s="41" t="s">
        <v>80</v>
      </c>
      <c r="C64" s="41"/>
      <c r="D64" s="41"/>
      <c r="E64" s="41"/>
      <c r="F64" s="18"/>
      <c r="G64" s="20"/>
      <c r="H64" s="13"/>
      <c r="I64" s="13"/>
      <c r="J64" s="18"/>
    </row>
    <row r="65" spans="5:10" ht="15.75" hidden="1">
      <c r="E65" s="13"/>
      <c r="F65" s="18"/>
      <c r="G65" s="20"/>
      <c r="H65" s="13"/>
      <c r="I65" s="13"/>
      <c r="J65" s="18"/>
    </row>
    <row r="66" spans="1:10" ht="15.75" hidden="1">
      <c r="A66" s="1" t="s">
        <v>60</v>
      </c>
      <c r="F66">
        <f>SUM(F51:F63)</f>
        <v>691948</v>
      </c>
      <c r="J66">
        <f>SUM(J51:J63)</f>
        <v>824380</v>
      </c>
    </row>
    <row r="67" ht="18">
      <c r="A67" s="1" t="s">
        <v>81</v>
      </c>
    </row>
    <row r="68" spans="1:4" ht="18">
      <c r="A68" s="41" t="s">
        <v>50</v>
      </c>
      <c r="B68" s="41"/>
      <c r="C68" s="41"/>
      <c r="D68" s="41"/>
    </row>
    <row r="70" spans="1:4" ht="22.5">
      <c r="A70" s="2" t="s">
        <v>0</v>
      </c>
      <c r="B70" s="3" t="s">
        <v>1</v>
      </c>
      <c r="C70" s="4" t="s">
        <v>2</v>
      </c>
      <c r="D70" s="4" t="s">
        <v>53</v>
      </c>
    </row>
    <row r="71" spans="1:11" ht="33">
      <c r="A71" s="7">
        <v>1</v>
      </c>
      <c r="B71" s="14" t="s">
        <v>4</v>
      </c>
      <c r="C71" s="7">
        <v>1</v>
      </c>
      <c r="D71" s="7">
        <v>92000</v>
      </c>
      <c r="E71" s="4" t="s">
        <v>47</v>
      </c>
      <c r="F71" s="6"/>
      <c r="G71" s="4" t="s">
        <v>2</v>
      </c>
      <c r="H71" s="4" t="s">
        <v>3</v>
      </c>
      <c r="I71" s="4" t="s">
        <v>47</v>
      </c>
      <c r="J71" s="21"/>
      <c r="K71" s="26"/>
    </row>
    <row r="72" spans="1:10" ht="15.75">
      <c r="A72" s="7">
        <v>2</v>
      </c>
      <c r="B72" s="14" t="s">
        <v>15</v>
      </c>
      <c r="C72" s="7">
        <v>1</v>
      </c>
      <c r="D72" s="7">
        <v>82000</v>
      </c>
      <c r="E72" s="7">
        <v>8000</v>
      </c>
      <c r="F72" s="6">
        <f aca="true" t="shared" si="1" ref="F72:F77">+D71*C71+C71*E72</f>
        <v>100000</v>
      </c>
      <c r="G72" s="7">
        <v>1</v>
      </c>
      <c r="H72" s="7">
        <v>75000</v>
      </c>
      <c r="I72" s="7">
        <v>8000</v>
      </c>
      <c r="J72" s="21">
        <f>+H72*G72+G72*I72</f>
        <v>83000</v>
      </c>
    </row>
    <row r="73" spans="1:10" ht="15.75">
      <c r="A73" s="7">
        <v>3</v>
      </c>
      <c r="B73" s="14" t="s">
        <v>9</v>
      </c>
      <c r="C73" s="7">
        <v>1</v>
      </c>
      <c r="D73" s="7">
        <v>82000</v>
      </c>
      <c r="E73" s="7">
        <v>8000</v>
      </c>
      <c r="F73" s="6">
        <f t="shared" si="1"/>
        <v>90000</v>
      </c>
      <c r="G73" s="7">
        <v>1</v>
      </c>
      <c r="H73" s="7">
        <v>66138</v>
      </c>
      <c r="I73" s="7">
        <v>8000</v>
      </c>
      <c r="J73" s="21">
        <f aca="true" t="shared" si="2" ref="J73:J91">+H73*G73+G73*I73</f>
        <v>74138</v>
      </c>
    </row>
    <row r="74" spans="1:10" ht="15.75">
      <c r="A74" s="7">
        <v>4</v>
      </c>
      <c r="B74" s="14" t="s">
        <v>16</v>
      </c>
      <c r="C74" s="7">
        <v>1</v>
      </c>
      <c r="D74" s="7">
        <v>72752</v>
      </c>
      <c r="E74" s="7">
        <v>8000</v>
      </c>
      <c r="F74" s="6">
        <f t="shared" si="1"/>
        <v>90000</v>
      </c>
      <c r="G74" s="7">
        <v>1</v>
      </c>
      <c r="H74" s="7">
        <v>66138</v>
      </c>
      <c r="I74" s="7">
        <v>8000</v>
      </c>
      <c r="J74" s="21">
        <f t="shared" si="2"/>
        <v>74138</v>
      </c>
    </row>
    <row r="75" spans="1:10" ht="15.75">
      <c r="A75" s="7">
        <v>5</v>
      </c>
      <c r="B75" s="15" t="s">
        <v>17</v>
      </c>
      <c r="C75" s="7">
        <v>1</v>
      </c>
      <c r="D75" s="7">
        <v>72752</v>
      </c>
      <c r="E75" s="7">
        <v>8000</v>
      </c>
      <c r="F75" s="6">
        <f t="shared" si="1"/>
        <v>80752</v>
      </c>
      <c r="G75" s="7">
        <v>1</v>
      </c>
      <c r="H75" s="7">
        <v>66138</v>
      </c>
      <c r="I75" s="7">
        <v>8000</v>
      </c>
      <c r="J75" s="21">
        <f t="shared" si="2"/>
        <v>74138</v>
      </c>
    </row>
    <row r="76" spans="1:10" ht="15.75">
      <c r="A76" s="7">
        <v>6</v>
      </c>
      <c r="B76" s="14" t="s">
        <v>10</v>
      </c>
      <c r="C76" s="7">
        <v>1</v>
      </c>
      <c r="D76" s="7">
        <v>72752</v>
      </c>
      <c r="E76" s="7">
        <v>8000</v>
      </c>
      <c r="F76" s="6">
        <f t="shared" si="1"/>
        <v>80752</v>
      </c>
      <c r="G76" s="9">
        <v>1</v>
      </c>
      <c r="H76" s="7">
        <v>66138</v>
      </c>
      <c r="I76" s="7">
        <v>8000</v>
      </c>
      <c r="J76" s="21">
        <f t="shared" si="2"/>
        <v>74138</v>
      </c>
    </row>
    <row r="77" spans="1:10" ht="15.75">
      <c r="A77" s="7">
        <v>7</v>
      </c>
      <c r="B77" s="15" t="s">
        <v>18</v>
      </c>
      <c r="C77" s="7">
        <v>1</v>
      </c>
      <c r="D77" s="7">
        <v>72752</v>
      </c>
      <c r="E77" s="7">
        <v>8000</v>
      </c>
      <c r="F77" s="6">
        <f t="shared" si="1"/>
        <v>80752</v>
      </c>
      <c r="G77" s="7">
        <v>1</v>
      </c>
      <c r="H77" s="7">
        <v>66138</v>
      </c>
      <c r="I77" s="7">
        <v>8000</v>
      </c>
      <c r="J77" s="21">
        <f t="shared" si="2"/>
        <v>74138</v>
      </c>
    </row>
    <row r="78" spans="1:10" ht="15.75">
      <c r="A78" s="7">
        <v>8</v>
      </c>
      <c r="B78" s="15" t="s">
        <v>11</v>
      </c>
      <c r="C78" s="7">
        <v>1</v>
      </c>
      <c r="D78" s="7">
        <v>75000</v>
      </c>
      <c r="E78" s="7"/>
      <c r="F78" s="6"/>
      <c r="G78" s="7"/>
      <c r="H78" s="7"/>
      <c r="I78" s="7"/>
      <c r="J78" s="21"/>
    </row>
    <row r="79" spans="1:10" ht="15.75">
      <c r="A79" s="7">
        <v>9</v>
      </c>
      <c r="B79" s="15" t="s">
        <v>11</v>
      </c>
      <c r="C79" s="7">
        <v>1</v>
      </c>
      <c r="D79" s="7">
        <v>75000</v>
      </c>
      <c r="E79" s="7"/>
      <c r="F79" s="6"/>
      <c r="G79" s="7"/>
      <c r="H79" s="7"/>
      <c r="I79" s="7"/>
      <c r="J79" s="21"/>
    </row>
    <row r="80" spans="1:10" ht="15.75">
      <c r="A80" s="7">
        <v>10</v>
      </c>
      <c r="B80" s="15" t="s">
        <v>11</v>
      </c>
      <c r="C80" s="7">
        <v>1</v>
      </c>
      <c r="D80" s="7">
        <v>75000</v>
      </c>
      <c r="E80" s="7"/>
      <c r="F80" s="6"/>
      <c r="G80" s="7"/>
      <c r="H80" s="7"/>
      <c r="I80" s="7"/>
      <c r="J80" s="21"/>
    </row>
    <row r="81" spans="1:10" ht="15.75">
      <c r="A81" s="7">
        <v>11</v>
      </c>
      <c r="B81" s="15" t="s">
        <v>11</v>
      </c>
      <c r="C81" s="7">
        <v>1</v>
      </c>
      <c r="D81" s="7">
        <v>75000</v>
      </c>
      <c r="E81" s="7"/>
      <c r="F81" s="6"/>
      <c r="G81" s="7"/>
      <c r="H81" s="7"/>
      <c r="I81" s="7"/>
      <c r="J81" s="21"/>
    </row>
    <row r="82" spans="1:10" ht="15.75">
      <c r="A82" s="7">
        <v>12</v>
      </c>
      <c r="B82" s="15" t="s">
        <v>11</v>
      </c>
      <c r="C82" s="7">
        <v>1</v>
      </c>
      <c r="D82" s="7">
        <v>75000</v>
      </c>
      <c r="E82" s="7"/>
      <c r="F82" s="6"/>
      <c r="G82" s="7"/>
      <c r="H82" s="7"/>
      <c r="I82" s="7"/>
      <c r="J82" s="21"/>
    </row>
    <row r="83" spans="1:10" ht="15.75">
      <c r="A83" s="7">
        <v>13</v>
      </c>
      <c r="B83" s="15" t="s">
        <v>11</v>
      </c>
      <c r="C83" s="7">
        <v>1</v>
      </c>
      <c r="D83" s="7">
        <v>75000</v>
      </c>
      <c r="E83" s="7"/>
      <c r="F83" s="6"/>
      <c r="G83" s="7"/>
      <c r="H83" s="7"/>
      <c r="I83" s="7"/>
      <c r="J83" s="21"/>
    </row>
    <row r="84" spans="1:10" ht="15.75">
      <c r="A84" s="7">
        <v>14</v>
      </c>
      <c r="B84" s="15" t="s">
        <v>11</v>
      </c>
      <c r="C84" s="7">
        <v>1</v>
      </c>
      <c r="D84" s="7">
        <v>75000</v>
      </c>
      <c r="E84" s="7"/>
      <c r="F84" s="6"/>
      <c r="G84" s="7"/>
      <c r="H84" s="7"/>
      <c r="I84" s="7"/>
      <c r="J84" s="21"/>
    </row>
    <row r="85" spans="1:10" ht="15.75">
      <c r="A85" s="7">
        <v>15</v>
      </c>
      <c r="B85" s="15" t="s">
        <v>11</v>
      </c>
      <c r="C85" s="7">
        <v>1</v>
      </c>
      <c r="D85" s="7">
        <v>75000</v>
      </c>
      <c r="E85" s="7">
        <v>8000</v>
      </c>
      <c r="F85" s="6">
        <f>+D77*C77+C77*E85</f>
        <v>80752</v>
      </c>
      <c r="G85" s="9">
        <v>1</v>
      </c>
      <c r="H85" s="7">
        <v>66138</v>
      </c>
      <c r="I85" s="7">
        <v>8000</v>
      </c>
      <c r="J85" s="21">
        <f t="shared" si="2"/>
        <v>74138</v>
      </c>
    </row>
    <row r="86" spans="1:10" ht="15.75">
      <c r="A86" s="7">
        <v>16</v>
      </c>
      <c r="B86" s="15" t="s">
        <v>12</v>
      </c>
      <c r="C86" s="7">
        <v>1</v>
      </c>
      <c r="D86" s="7">
        <v>72752</v>
      </c>
      <c r="E86" s="7">
        <v>8000</v>
      </c>
      <c r="F86" s="6">
        <f>+D85*C85+C85*E86</f>
        <v>83000</v>
      </c>
      <c r="G86" s="9">
        <v>5</v>
      </c>
      <c r="H86" s="7">
        <v>66138</v>
      </c>
      <c r="I86" s="7">
        <v>8000</v>
      </c>
      <c r="J86" s="21">
        <f t="shared" si="2"/>
        <v>370690</v>
      </c>
    </row>
    <row r="87" spans="1:10" ht="15.75">
      <c r="A87" s="7">
        <v>17</v>
      </c>
      <c r="B87" s="15" t="s">
        <v>13</v>
      </c>
      <c r="C87" s="7">
        <v>1</v>
      </c>
      <c r="D87" s="7">
        <v>72752</v>
      </c>
      <c r="E87" s="7">
        <v>8000</v>
      </c>
      <c r="F87" s="6">
        <f>+D86*C86+C86*E87</f>
        <v>80752</v>
      </c>
      <c r="G87" s="9">
        <v>1</v>
      </c>
      <c r="H87" s="7">
        <v>66138</v>
      </c>
      <c r="I87" s="7">
        <v>8000</v>
      </c>
      <c r="J87" s="21">
        <f t="shared" si="2"/>
        <v>74138</v>
      </c>
    </row>
    <row r="88" spans="1:10" ht="15.75">
      <c r="A88" s="7">
        <v>18</v>
      </c>
      <c r="B88" s="15" t="s">
        <v>7</v>
      </c>
      <c r="C88" s="7">
        <v>1</v>
      </c>
      <c r="D88" s="7">
        <v>72752</v>
      </c>
      <c r="E88" s="7">
        <v>8000</v>
      </c>
      <c r="F88" s="6">
        <f>+D87*C87+C87*E88</f>
        <v>80752</v>
      </c>
      <c r="G88" s="9">
        <v>1</v>
      </c>
      <c r="H88" s="7">
        <v>66138</v>
      </c>
      <c r="I88" s="7">
        <v>8000</v>
      </c>
      <c r="J88" s="21">
        <f t="shared" si="2"/>
        <v>74138</v>
      </c>
    </row>
    <row r="89" spans="1:10" ht="15.75">
      <c r="A89" s="7">
        <v>19</v>
      </c>
      <c r="B89" s="14" t="s">
        <v>99</v>
      </c>
      <c r="C89" s="7">
        <v>1</v>
      </c>
      <c r="D89" s="7">
        <v>72752</v>
      </c>
      <c r="E89" s="7">
        <v>8000</v>
      </c>
      <c r="F89" s="6">
        <f>+D88*C88+C88*E89</f>
        <v>80752</v>
      </c>
      <c r="G89" s="9">
        <v>1</v>
      </c>
      <c r="H89" s="7">
        <v>66138</v>
      </c>
      <c r="I89" s="7">
        <v>8000</v>
      </c>
      <c r="J89" s="21">
        <f t="shared" si="2"/>
        <v>74138</v>
      </c>
    </row>
    <row r="90" spans="1:10" ht="18">
      <c r="A90" s="7">
        <v>20</v>
      </c>
      <c r="B90" s="16" t="s">
        <v>20</v>
      </c>
      <c r="C90" s="17">
        <v>1</v>
      </c>
      <c r="D90" s="7">
        <v>72752</v>
      </c>
      <c r="E90" s="7"/>
      <c r="F90" s="6"/>
      <c r="G90" s="7"/>
      <c r="H90" s="7"/>
      <c r="I90" s="7"/>
      <c r="J90" s="21"/>
    </row>
    <row r="91" spans="5:10" ht="15.75">
      <c r="E91" s="7">
        <v>8000</v>
      </c>
      <c r="F91" s="6">
        <f>+D90*C90+C90*E91</f>
        <v>80752</v>
      </c>
      <c r="G91" s="17">
        <v>1</v>
      </c>
      <c r="H91" s="7">
        <v>66138</v>
      </c>
      <c r="I91" s="7">
        <v>8000</v>
      </c>
      <c r="J91" s="21">
        <f t="shared" si="2"/>
        <v>74138</v>
      </c>
    </row>
    <row r="92" spans="1:10" ht="36.75" customHeight="1">
      <c r="A92" s="49" t="s">
        <v>63</v>
      </c>
      <c r="B92" s="49"/>
      <c r="C92" s="49"/>
      <c r="D92" s="49"/>
      <c r="F92">
        <f>SUM(F72:F91)</f>
        <v>1009016</v>
      </c>
      <c r="J92">
        <f>SUM(J72:J91)</f>
        <v>1195070</v>
      </c>
    </row>
    <row r="93" spans="1:9" ht="33" customHeight="1">
      <c r="A93" s="1" t="s">
        <v>106</v>
      </c>
      <c r="E93" s="12"/>
      <c r="I93" s="12"/>
    </row>
    <row r="94" spans="1:4" ht="18">
      <c r="A94" s="41" t="s">
        <v>50</v>
      </c>
      <c r="B94" s="41"/>
      <c r="C94" s="41"/>
      <c r="D94" s="41"/>
    </row>
    <row r="96" spans="1:4" ht="22.5">
      <c r="A96" s="2" t="s">
        <v>0</v>
      </c>
      <c r="B96" s="3" t="s">
        <v>1</v>
      </c>
      <c r="C96" s="4" t="s">
        <v>2</v>
      </c>
      <c r="D96" s="4" t="s">
        <v>54</v>
      </c>
    </row>
    <row r="97" spans="1:11" ht="33">
      <c r="A97" s="7">
        <v>1</v>
      </c>
      <c r="B97" s="14" t="s">
        <v>4</v>
      </c>
      <c r="C97" s="7">
        <v>1</v>
      </c>
      <c r="D97" s="7">
        <v>92000</v>
      </c>
      <c r="E97" s="4" t="s">
        <v>47</v>
      </c>
      <c r="F97" s="6"/>
      <c r="G97" s="4" t="s">
        <v>2</v>
      </c>
      <c r="H97" s="4" t="s">
        <v>3</v>
      </c>
      <c r="I97" s="4" t="s">
        <v>47</v>
      </c>
      <c r="J97" s="6"/>
      <c r="K97" s="26"/>
    </row>
    <row r="98" spans="1:11" ht="15.75">
      <c r="A98" s="7">
        <v>2</v>
      </c>
      <c r="B98" s="14" t="s">
        <v>82</v>
      </c>
      <c r="C98" s="7">
        <v>1</v>
      </c>
      <c r="D98" s="7">
        <v>75000</v>
      </c>
      <c r="E98" s="4"/>
      <c r="F98" s="6"/>
      <c r="G98" s="4"/>
      <c r="H98" s="4"/>
      <c r="I98" s="4"/>
      <c r="J98" s="6"/>
      <c r="K98" s="26"/>
    </row>
    <row r="99" spans="1:10" ht="15.75">
      <c r="A99" s="7">
        <v>3</v>
      </c>
      <c r="B99" s="15" t="s">
        <v>5</v>
      </c>
      <c r="C99" s="9">
        <v>1</v>
      </c>
      <c r="D99" s="7">
        <v>72752</v>
      </c>
      <c r="E99" s="7">
        <v>8000</v>
      </c>
      <c r="F99" s="6">
        <f>+D97*C97+C97*E99</f>
        <v>100000</v>
      </c>
      <c r="G99" s="7">
        <v>1</v>
      </c>
      <c r="H99" s="7">
        <v>75000</v>
      </c>
      <c r="I99" s="7">
        <v>8000</v>
      </c>
      <c r="J99" s="6">
        <f>+H99*G99+G99*I99</f>
        <v>83000</v>
      </c>
    </row>
    <row r="100" spans="1:10" ht="15.75">
      <c r="A100" s="7">
        <v>4</v>
      </c>
      <c r="B100" s="15" t="s">
        <v>21</v>
      </c>
      <c r="C100" s="9">
        <v>1</v>
      </c>
      <c r="D100" s="7">
        <v>72752</v>
      </c>
      <c r="E100" s="7">
        <v>8000</v>
      </c>
      <c r="F100" s="6">
        <f>+D99*C99+C99*E100</f>
        <v>80752</v>
      </c>
      <c r="G100" s="9">
        <v>1</v>
      </c>
      <c r="H100" s="7">
        <v>66138</v>
      </c>
      <c r="I100" s="7">
        <v>8000</v>
      </c>
      <c r="J100" s="6">
        <f>+H100*G100+G100*I100</f>
        <v>74138</v>
      </c>
    </row>
    <row r="101" spans="1:10" ht="15.75">
      <c r="A101" s="7">
        <v>5</v>
      </c>
      <c r="B101" s="15" t="s">
        <v>114</v>
      </c>
      <c r="C101" s="9">
        <v>1</v>
      </c>
      <c r="D101" s="7">
        <v>72752</v>
      </c>
      <c r="E101" s="7">
        <v>8000</v>
      </c>
      <c r="F101" s="6">
        <f>+D100*C100+C100*E101</f>
        <v>80752</v>
      </c>
      <c r="G101" s="9">
        <v>1</v>
      </c>
      <c r="H101" s="7">
        <v>66138</v>
      </c>
      <c r="I101" s="7">
        <v>8000</v>
      </c>
      <c r="J101" s="6">
        <f>+H101*G101+G101*I101</f>
        <v>74138</v>
      </c>
    </row>
    <row r="102" spans="1:10" ht="15.75">
      <c r="A102" s="7">
        <v>6</v>
      </c>
      <c r="B102" s="15" t="s">
        <v>22</v>
      </c>
      <c r="C102" s="9">
        <v>1</v>
      </c>
      <c r="D102" s="7">
        <v>72752</v>
      </c>
      <c r="E102" s="7">
        <v>8000</v>
      </c>
      <c r="F102" s="6">
        <f>+D101*C101+C101*E102</f>
        <v>80752</v>
      </c>
      <c r="G102" s="9">
        <v>1</v>
      </c>
      <c r="H102" s="7">
        <v>66138</v>
      </c>
      <c r="I102" s="7">
        <v>8000</v>
      </c>
      <c r="J102" s="6">
        <f>+H102*G102+G102*I102</f>
        <v>74138</v>
      </c>
    </row>
    <row r="103" spans="1:10" ht="15.75">
      <c r="A103" s="7">
        <v>7</v>
      </c>
      <c r="B103" s="15" t="s">
        <v>10</v>
      </c>
      <c r="C103" s="9">
        <v>1</v>
      </c>
      <c r="D103" s="7">
        <v>72752</v>
      </c>
      <c r="E103" s="7"/>
      <c r="F103" s="6"/>
      <c r="G103" s="9"/>
      <c r="H103" s="7"/>
      <c r="I103" s="7"/>
      <c r="J103" s="6"/>
    </row>
    <row r="104" spans="1:10" ht="15.75">
      <c r="A104" s="7">
        <v>8</v>
      </c>
      <c r="B104" s="15" t="s">
        <v>23</v>
      </c>
      <c r="C104" s="9">
        <v>1</v>
      </c>
      <c r="D104" s="7">
        <v>72752</v>
      </c>
      <c r="E104" s="7">
        <v>8000</v>
      </c>
      <c r="F104" s="6">
        <f>+D102*C102+C102*E104</f>
        <v>80752</v>
      </c>
      <c r="G104" s="9">
        <v>2</v>
      </c>
      <c r="H104" s="7">
        <v>66138</v>
      </c>
      <c r="I104" s="7">
        <v>8000</v>
      </c>
      <c r="J104" s="6">
        <f>+H104*G104+G104*I104</f>
        <v>148276</v>
      </c>
    </row>
    <row r="105" spans="1:10" ht="15.75">
      <c r="A105" s="7">
        <v>9</v>
      </c>
      <c r="B105" s="15" t="s">
        <v>24</v>
      </c>
      <c r="C105" s="9">
        <v>1</v>
      </c>
      <c r="D105" s="7">
        <v>72752</v>
      </c>
      <c r="E105" s="7">
        <v>8000</v>
      </c>
      <c r="F105" s="6">
        <f>+D104*C104+C104*E105</f>
        <v>80752</v>
      </c>
      <c r="G105" s="9">
        <v>1</v>
      </c>
      <c r="H105" s="7">
        <v>66138</v>
      </c>
      <c r="I105" s="7">
        <v>8000</v>
      </c>
      <c r="J105" s="6">
        <f>+H105*G105+G105*I105</f>
        <v>74138</v>
      </c>
    </row>
    <row r="106" spans="1:10" ht="16.5">
      <c r="A106" s="7">
        <v>10</v>
      </c>
      <c r="B106" s="30" t="s">
        <v>76</v>
      </c>
      <c r="C106" s="9">
        <v>1</v>
      </c>
      <c r="D106" s="7">
        <v>72752</v>
      </c>
      <c r="E106" s="7"/>
      <c r="F106" s="6"/>
      <c r="G106" s="9"/>
      <c r="H106" s="7"/>
      <c r="I106" s="7"/>
      <c r="J106" s="6"/>
    </row>
    <row r="107" spans="1:10" ht="16.5">
      <c r="A107" s="7">
        <v>11</v>
      </c>
      <c r="B107" s="30" t="s">
        <v>76</v>
      </c>
      <c r="C107" s="9">
        <v>1</v>
      </c>
      <c r="D107" s="7">
        <v>72752</v>
      </c>
      <c r="E107" s="7"/>
      <c r="F107" s="6"/>
      <c r="G107" s="9"/>
      <c r="H107" s="7"/>
      <c r="I107" s="7"/>
      <c r="J107" s="6"/>
    </row>
    <row r="108" spans="1:10" ht="16.5">
      <c r="A108" s="7">
        <v>12</v>
      </c>
      <c r="B108" s="30" t="s">
        <v>76</v>
      </c>
      <c r="C108" s="9">
        <v>1</v>
      </c>
      <c r="D108" s="7">
        <v>72752</v>
      </c>
      <c r="E108" s="7"/>
      <c r="F108" s="6"/>
      <c r="G108" s="9"/>
      <c r="H108" s="7"/>
      <c r="I108" s="7"/>
      <c r="J108" s="6"/>
    </row>
    <row r="109" spans="1:10" ht="16.5">
      <c r="A109" s="7">
        <v>13</v>
      </c>
      <c r="B109" s="30" t="s">
        <v>76</v>
      </c>
      <c r="C109" s="9">
        <v>1</v>
      </c>
      <c r="D109" s="7">
        <v>72752</v>
      </c>
      <c r="E109" s="7">
        <v>8000</v>
      </c>
      <c r="F109" s="6" t="e">
        <f>+#REF!*#REF!+#REF!*E109</f>
        <v>#REF!</v>
      </c>
      <c r="G109" s="9">
        <v>1</v>
      </c>
      <c r="H109" s="7">
        <v>66138</v>
      </c>
      <c r="I109" s="7">
        <v>8000</v>
      </c>
      <c r="J109" s="6">
        <f>+H109*G109+G109*I109</f>
        <v>74138</v>
      </c>
    </row>
    <row r="110" spans="1:10" ht="15.75">
      <c r="A110" s="7">
        <v>14</v>
      </c>
      <c r="B110" s="15" t="s">
        <v>79</v>
      </c>
      <c r="C110" s="9">
        <v>1</v>
      </c>
      <c r="D110" s="7">
        <v>72752</v>
      </c>
      <c r="E110" s="7"/>
      <c r="F110" s="6"/>
      <c r="G110" s="9"/>
      <c r="H110" s="7"/>
      <c r="I110" s="7"/>
      <c r="J110" s="6"/>
    </row>
    <row r="111" spans="1:10" ht="15.75">
      <c r="A111" s="7">
        <v>15</v>
      </c>
      <c r="B111" s="15" t="s">
        <v>83</v>
      </c>
      <c r="C111" s="9">
        <v>1</v>
      </c>
      <c r="D111" s="7">
        <v>72752</v>
      </c>
      <c r="E111" s="7"/>
      <c r="F111" s="6"/>
      <c r="G111" s="9"/>
      <c r="H111" s="7"/>
      <c r="I111" s="7"/>
      <c r="J111" s="6"/>
    </row>
    <row r="112" spans="1:10" ht="15.75">
      <c r="A112" s="7">
        <v>16</v>
      </c>
      <c r="B112" s="15" t="s">
        <v>74</v>
      </c>
      <c r="C112" s="9">
        <v>1</v>
      </c>
      <c r="D112" s="7">
        <v>72752</v>
      </c>
      <c r="E112" s="7">
        <v>8000</v>
      </c>
      <c r="F112" s="6">
        <f>+D110*C110+C110*E112</f>
        <v>80752</v>
      </c>
      <c r="G112" s="9">
        <v>1</v>
      </c>
      <c r="H112" s="7">
        <v>66138</v>
      </c>
      <c r="I112" s="7">
        <v>8000</v>
      </c>
      <c r="J112" s="6">
        <f>+H112*G112+G112*I112</f>
        <v>74138</v>
      </c>
    </row>
    <row r="113" spans="1:10" ht="15.75">
      <c r="A113" s="7">
        <v>17</v>
      </c>
      <c r="B113" s="15" t="s">
        <v>87</v>
      </c>
      <c r="C113" s="9">
        <v>1</v>
      </c>
      <c r="D113" s="7">
        <v>72752</v>
      </c>
      <c r="E113" s="7"/>
      <c r="F113" s="6"/>
      <c r="G113" s="9"/>
      <c r="H113" s="7"/>
      <c r="I113" s="7"/>
      <c r="J113" s="6"/>
    </row>
    <row r="114" spans="1:10" ht="15.75">
      <c r="A114" s="7">
        <v>18</v>
      </c>
      <c r="B114" s="15" t="s">
        <v>25</v>
      </c>
      <c r="C114" s="9">
        <v>1</v>
      </c>
      <c r="D114" s="7">
        <v>72752</v>
      </c>
      <c r="E114" s="7"/>
      <c r="F114" s="6"/>
      <c r="G114" s="9"/>
      <c r="H114" s="7"/>
      <c r="I114" s="7"/>
      <c r="J114" s="6"/>
    </row>
    <row r="115" spans="1:10" ht="15.75">
      <c r="A115" s="7">
        <v>19</v>
      </c>
      <c r="B115" s="15" t="s">
        <v>86</v>
      </c>
      <c r="C115" s="9">
        <v>1</v>
      </c>
      <c r="D115" s="7">
        <v>72752</v>
      </c>
      <c r="E115" s="7"/>
      <c r="F115" s="6"/>
      <c r="G115" s="9"/>
      <c r="H115" s="7"/>
      <c r="I115" s="7"/>
      <c r="J115" s="6"/>
    </row>
    <row r="116" spans="1:10" ht="18">
      <c r="A116" s="7">
        <v>20</v>
      </c>
      <c r="B116" s="5" t="s">
        <v>77</v>
      </c>
      <c r="C116" s="9">
        <v>1</v>
      </c>
      <c r="D116" s="7">
        <v>72752</v>
      </c>
      <c r="E116" s="7">
        <v>8000</v>
      </c>
      <c r="F116" s="6" t="e">
        <f>+#REF!*#REF!+#REF!*E116</f>
        <v>#REF!</v>
      </c>
      <c r="G116" s="9">
        <v>1</v>
      </c>
      <c r="H116" s="7">
        <v>66138</v>
      </c>
      <c r="I116" s="7">
        <v>8000</v>
      </c>
      <c r="J116" s="6">
        <f>+H116*G116+G116*I116</f>
        <v>74138</v>
      </c>
    </row>
    <row r="117" spans="1:10" ht="15.75">
      <c r="A117" s="7">
        <v>21</v>
      </c>
      <c r="B117" s="15" t="s">
        <v>17</v>
      </c>
      <c r="C117" s="9">
        <v>1</v>
      </c>
      <c r="D117" s="7">
        <v>72752</v>
      </c>
      <c r="E117" s="13"/>
      <c r="F117" s="18"/>
      <c r="G117" s="20"/>
      <c r="H117" s="13"/>
      <c r="I117" s="13"/>
      <c r="J117" s="18"/>
    </row>
    <row r="118" spans="1:10" ht="15.75">
      <c r="A118" s="7">
        <v>22</v>
      </c>
      <c r="B118" s="15" t="s">
        <v>84</v>
      </c>
      <c r="C118" s="9">
        <v>1</v>
      </c>
      <c r="D118" s="7">
        <v>72752</v>
      </c>
      <c r="E118" s="13"/>
      <c r="F118" s="18"/>
      <c r="G118" s="20"/>
      <c r="H118" s="13"/>
      <c r="I118" s="13"/>
      <c r="J118" s="18"/>
    </row>
    <row r="119" spans="1:10" ht="15.75">
      <c r="A119" s="7">
        <v>23</v>
      </c>
      <c r="B119" s="15" t="s">
        <v>13</v>
      </c>
      <c r="C119" s="9">
        <v>1</v>
      </c>
      <c r="D119" s="7">
        <v>72752</v>
      </c>
      <c r="E119" s="13"/>
      <c r="F119" s="18"/>
      <c r="G119" s="20"/>
      <c r="H119" s="13"/>
      <c r="I119" s="13"/>
      <c r="J119" s="18"/>
    </row>
    <row r="120" spans="1:10" ht="15.75">
      <c r="A120" s="7">
        <v>24</v>
      </c>
      <c r="B120" s="15" t="s">
        <v>13</v>
      </c>
      <c r="C120" s="9">
        <v>1</v>
      </c>
      <c r="D120" s="7">
        <v>72752</v>
      </c>
      <c r="E120" s="13"/>
      <c r="F120" s="18"/>
      <c r="G120" s="20"/>
      <c r="H120" s="13"/>
      <c r="I120" s="13"/>
      <c r="J120" s="18"/>
    </row>
    <row r="121" spans="1:10" ht="15.75">
      <c r="A121" s="7">
        <v>25</v>
      </c>
      <c r="B121" s="15" t="s">
        <v>13</v>
      </c>
      <c r="C121" s="9">
        <v>1</v>
      </c>
      <c r="D121" s="7">
        <v>72752</v>
      </c>
      <c r="E121" s="13"/>
      <c r="F121" s="18"/>
      <c r="G121" s="20"/>
      <c r="H121" s="13"/>
      <c r="I121" s="13"/>
      <c r="J121" s="18"/>
    </row>
    <row r="122" spans="1:10" ht="15.75">
      <c r="A122" s="7">
        <v>26</v>
      </c>
      <c r="B122" s="15" t="s">
        <v>13</v>
      </c>
      <c r="C122" s="9">
        <v>1</v>
      </c>
      <c r="D122" s="7">
        <v>72752</v>
      </c>
      <c r="F122" t="e">
        <f>SUM(F99:F127)</f>
        <v>#REF!</v>
      </c>
      <c r="J122">
        <f>SUM(J99:J127)</f>
        <v>1417484</v>
      </c>
    </row>
    <row r="123" spans="1:4" ht="15.75">
      <c r="A123" s="7">
        <v>27</v>
      </c>
      <c r="B123" s="15" t="s">
        <v>85</v>
      </c>
      <c r="C123" s="9">
        <v>1</v>
      </c>
      <c r="D123" s="7">
        <v>72752</v>
      </c>
    </row>
    <row r="124" spans="1:10" ht="15.75">
      <c r="A124" s="7">
        <v>28</v>
      </c>
      <c r="B124" s="15" t="s">
        <v>26</v>
      </c>
      <c r="C124" s="9">
        <v>1</v>
      </c>
      <c r="D124" s="7">
        <v>72752</v>
      </c>
      <c r="E124" s="7">
        <v>8000</v>
      </c>
      <c r="F124" s="6">
        <f>+D122*C122+C122*E124</f>
        <v>80752</v>
      </c>
      <c r="G124" s="9">
        <v>4</v>
      </c>
      <c r="H124" s="7">
        <v>66138</v>
      </c>
      <c r="I124" s="7">
        <v>8000</v>
      </c>
      <c r="J124" s="6">
        <f>+H124*G124+G124*I124</f>
        <v>296552</v>
      </c>
    </row>
    <row r="125" spans="1:10" ht="15.75">
      <c r="A125" s="7">
        <v>29</v>
      </c>
      <c r="B125" s="15" t="s">
        <v>7</v>
      </c>
      <c r="C125" s="9">
        <v>1.2</v>
      </c>
      <c r="D125" s="7">
        <v>87300</v>
      </c>
      <c r="E125" s="7"/>
      <c r="F125" s="6"/>
      <c r="G125" s="9"/>
      <c r="H125" s="7"/>
      <c r="I125" s="7"/>
      <c r="J125" s="6"/>
    </row>
    <row r="126" spans="1:10" ht="15.75">
      <c r="A126" s="7">
        <v>30</v>
      </c>
      <c r="B126" s="15" t="s">
        <v>7</v>
      </c>
      <c r="C126" s="9">
        <v>1.2</v>
      </c>
      <c r="D126" s="7">
        <v>87300</v>
      </c>
      <c r="E126" s="7">
        <v>8000</v>
      </c>
      <c r="F126" s="6">
        <f>+D124*C124+C124*E126</f>
        <v>80752</v>
      </c>
      <c r="G126" s="9">
        <v>1</v>
      </c>
      <c r="H126" s="7">
        <v>66138</v>
      </c>
      <c r="I126" s="7">
        <v>8000</v>
      </c>
      <c r="J126" s="6">
        <f>+H126*G126+G126*I126</f>
        <v>74138</v>
      </c>
    </row>
    <row r="127" spans="5:10" ht="15.75">
      <c r="E127" s="7">
        <v>8000</v>
      </c>
      <c r="F127" s="6">
        <f>+D126*C126+C126*E127</f>
        <v>114360</v>
      </c>
      <c r="G127" s="9">
        <v>2</v>
      </c>
      <c r="H127" s="7">
        <v>66138</v>
      </c>
      <c r="I127" s="7">
        <v>8000</v>
      </c>
      <c r="J127" s="6">
        <f>+H127*G127+G127*I127</f>
        <v>148276</v>
      </c>
    </row>
    <row r="128" spans="1:4" ht="15">
      <c r="A128" s="23" t="s">
        <v>61</v>
      </c>
      <c r="B128" s="24"/>
      <c r="C128" s="24"/>
      <c r="D128" s="24"/>
    </row>
    <row r="129" spans="5:10" ht="15">
      <c r="E129" s="24"/>
      <c r="F129" s="24"/>
      <c r="G129" s="24"/>
      <c r="H129" s="24"/>
      <c r="I129" s="24"/>
      <c r="J129" s="24"/>
    </row>
    <row r="130" ht="18">
      <c r="A130" s="1" t="s">
        <v>98</v>
      </c>
    </row>
    <row r="131" spans="1:4" ht="18">
      <c r="A131" s="41" t="s">
        <v>50</v>
      </c>
      <c r="B131" s="41"/>
      <c r="C131" s="41"/>
      <c r="D131" s="41"/>
    </row>
    <row r="133" spans="1:4" ht="22.5">
      <c r="A133" s="2" t="s">
        <v>0</v>
      </c>
      <c r="B133" s="3" t="s">
        <v>1</v>
      </c>
      <c r="C133" s="4" t="s">
        <v>2</v>
      </c>
      <c r="D133" s="4" t="s">
        <v>53</v>
      </c>
    </row>
    <row r="134" spans="1:11" ht="33">
      <c r="A134" s="7">
        <v>1</v>
      </c>
      <c r="B134" s="14" t="s">
        <v>4</v>
      </c>
      <c r="C134" s="7">
        <v>1</v>
      </c>
      <c r="D134" s="7">
        <v>92000</v>
      </c>
      <c r="E134" s="4" t="s">
        <v>47</v>
      </c>
      <c r="F134" s="6"/>
      <c r="G134" s="4" t="s">
        <v>2</v>
      </c>
      <c r="H134" s="4" t="s">
        <v>3</v>
      </c>
      <c r="I134" s="4" t="s">
        <v>47</v>
      </c>
      <c r="J134" s="21"/>
      <c r="K134" s="28"/>
    </row>
    <row r="135" spans="1:11" ht="15" customHeight="1">
      <c r="A135" s="7">
        <v>2</v>
      </c>
      <c r="B135" s="15" t="s">
        <v>9</v>
      </c>
      <c r="C135" s="9">
        <v>0.5</v>
      </c>
      <c r="D135" s="7">
        <v>36376</v>
      </c>
      <c r="E135" s="7">
        <v>8000</v>
      </c>
      <c r="F135" s="6">
        <f>+D134*C134+C134*E135</f>
        <v>100000</v>
      </c>
      <c r="G135" s="7">
        <v>1</v>
      </c>
      <c r="H135" s="7">
        <v>75000</v>
      </c>
      <c r="I135" s="7">
        <v>8000</v>
      </c>
      <c r="J135" s="21">
        <f>+H135*G135+G135*I135</f>
        <v>83000</v>
      </c>
      <c r="K135" s="18"/>
    </row>
    <row r="136" spans="1:11" ht="15" customHeight="1">
      <c r="A136" s="7">
        <v>3</v>
      </c>
      <c r="B136" s="15" t="s">
        <v>9</v>
      </c>
      <c r="C136" s="9">
        <v>0.5</v>
      </c>
      <c r="D136" s="7">
        <v>36376</v>
      </c>
      <c r="E136" s="7"/>
      <c r="F136" s="6"/>
      <c r="G136" s="7"/>
      <c r="H136" s="7"/>
      <c r="I136" s="7"/>
      <c r="J136" s="21"/>
      <c r="K136" s="18"/>
    </row>
    <row r="137" spans="1:11" ht="18.75" customHeight="1">
      <c r="A137" s="7">
        <v>4</v>
      </c>
      <c r="B137" s="15" t="s">
        <v>27</v>
      </c>
      <c r="C137" s="9">
        <v>0.75</v>
      </c>
      <c r="D137" s="7">
        <v>54564</v>
      </c>
      <c r="E137" s="7">
        <v>8000</v>
      </c>
      <c r="F137" s="6">
        <f>+D135*C135+C135*E137</f>
        <v>22188</v>
      </c>
      <c r="G137" s="9">
        <v>0.5</v>
      </c>
      <c r="H137" s="7">
        <v>66138</v>
      </c>
      <c r="I137" s="7">
        <v>8000</v>
      </c>
      <c r="J137" s="6">
        <f>+H137*G137+G137*I137</f>
        <v>37069</v>
      </c>
      <c r="K137" s="18"/>
    </row>
    <row r="138" spans="1:11" ht="15.75">
      <c r="A138" s="7">
        <v>5</v>
      </c>
      <c r="B138" s="15" t="s">
        <v>5</v>
      </c>
      <c r="C138" s="9">
        <v>1</v>
      </c>
      <c r="D138" s="7">
        <v>72752</v>
      </c>
      <c r="E138" s="7">
        <v>8000</v>
      </c>
      <c r="F138" s="6">
        <f>+D137*C137+C137*E138</f>
        <v>46923</v>
      </c>
      <c r="G138" s="9">
        <v>1</v>
      </c>
      <c r="H138" s="7">
        <v>66138</v>
      </c>
      <c r="I138" s="7">
        <v>8000</v>
      </c>
      <c r="J138" s="6">
        <f>+H138*G138+G138*I138</f>
        <v>74138</v>
      </c>
      <c r="K138" s="18"/>
    </row>
    <row r="139" spans="1:11" ht="15.75">
      <c r="A139" s="7">
        <v>6</v>
      </c>
      <c r="B139" s="15" t="s">
        <v>10</v>
      </c>
      <c r="C139" s="9">
        <v>1</v>
      </c>
      <c r="D139" s="7">
        <v>72752</v>
      </c>
      <c r="E139" s="7">
        <v>8000</v>
      </c>
      <c r="F139" s="6">
        <f>+D138*C138+C138*E139</f>
        <v>80752</v>
      </c>
      <c r="G139" s="9">
        <v>1</v>
      </c>
      <c r="H139" s="7">
        <v>66138</v>
      </c>
      <c r="I139" s="7">
        <v>8000</v>
      </c>
      <c r="J139" s="6">
        <f>+H139*G139+G139*I139</f>
        <v>74138</v>
      </c>
      <c r="K139" s="18"/>
    </row>
    <row r="140" spans="1:11" ht="15.75">
      <c r="A140" s="7">
        <v>7</v>
      </c>
      <c r="B140" s="15" t="s">
        <v>29</v>
      </c>
      <c r="C140" s="9">
        <v>0.75</v>
      </c>
      <c r="D140" s="7">
        <v>54564</v>
      </c>
      <c r="E140" s="7">
        <v>8000</v>
      </c>
      <c r="F140" s="6">
        <f>+D139*C139+C139*E140</f>
        <v>80752</v>
      </c>
      <c r="G140" s="9">
        <v>1</v>
      </c>
      <c r="H140" s="7">
        <v>66138</v>
      </c>
      <c r="I140" s="7">
        <v>8000</v>
      </c>
      <c r="J140" s="6">
        <f>+H140*G140+G140*I140</f>
        <v>74138</v>
      </c>
      <c r="K140" s="18"/>
    </row>
    <row r="141" spans="1:11" ht="15.75">
      <c r="A141" s="7">
        <v>8</v>
      </c>
      <c r="B141" s="15" t="s">
        <v>67</v>
      </c>
      <c r="C141" s="9">
        <v>1</v>
      </c>
      <c r="D141" s="7">
        <v>72752</v>
      </c>
      <c r="E141" s="7"/>
      <c r="F141" s="6"/>
      <c r="G141" s="9"/>
      <c r="H141" s="7"/>
      <c r="I141" s="7"/>
      <c r="J141" s="6"/>
      <c r="K141" s="18"/>
    </row>
    <row r="142" spans="1:11" ht="15.75">
      <c r="A142" s="7">
        <v>9</v>
      </c>
      <c r="B142" s="15" t="s">
        <v>73</v>
      </c>
      <c r="C142" s="9">
        <v>1</v>
      </c>
      <c r="D142" s="7">
        <v>72752</v>
      </c>
      <c r="E142" s="7">
        <v>8000</v>
      </c>
      <c r="F142" s="6">
        <f>+D141*C141+C141*E142</f>
        <v>80752</v>
      </c>
      <c r="G142" s="9">
        <v>1</v>
      </c>
      <c r="H142" s="7">
        <v>66138</v>
      </c>
      <c r="I142" s="7">
        <v>8000</v>
      </c>
      <c r="J142" s="6">
        <f>+H142*G142+G142*I142</f>
        <v>74138</v>
      </c>
      <c r="K142" s="18"/>
    </row>
    <row r="143" spans="1:11" ht="15.75">
      <c r="A143" s="7">
        <v>10</v>
      </c>
      <c r="B143" s="15" t="s">
        <v>7</v>
      </c>
      <c r="C143" s="9">
        <v>1</v>
      </c>
      <c r="D143" s="7">
        <v>72752</v>
      </c>
      <c r="E143" s="7">
        <v>8000</v>
      </c>
      <c r="F143" s="6">
        <f>+D142*C142+C142*E143</f>
        <v>80752</v>
      </c>
      <c r="G143" s="9">
        <v>1</v>
      </c>
      <c r="H143" s="7">
        <v>66138</v>
      </c>
      <c r="I143" s="7">
        <v>8000</v>
      </c>
      <c r="J143" s="6">
        <f>+H143*G143+G143*I143</f>
        <v>74138</v>
      </c>
      <c r="K143" s="18"/>
    </row>
    <row r="144" spans="1:11" ht="15.75">
      <c r="A144" s="7">
        <v>11</v>
      </c>
      <c r="B144" s="14" t="s">
        <v>6</v>
      </c>
      <c r="C144" s="7">
        <v>0.75</v>
      </c>
      <c r="D144" s="7">
        <v>54564</v>
      </c>
      <c r="E144" s="7">
        <v>8000</v>
      </c>
      <c r="F144" s="6">
        <f>+D143*C143+C143*E144</f>
        <v>80752</v>
      </c>
      <c r="G144" s="9">
        <v>1</v>
      </c>
      <c r="H144" s="7">
        <v>66138</v>
      </c>
      <c r="I144" s="7">
        <v>8000</v>
      </c>
      <c r="J144" s="6">
        <f>+H144*G144+G144*I144</f>
        <v>74138</v>
      </c>
      <c r="K144" s="18"/>
    </row>
    <row r="145" spans="1:11" ht="15.75">
      <c r="A145" s="7">
        <v>12</v>
      </c>
      <c r="B145" s="15" t="s">
        <v>28</v>
      </c>
      <c r="C145" s="7"/>
      <c r="D145" s="7">
        <v>72000</v>
      </c>
      <c r="E145" s="7"/>
      <c r="F145" s="6"/>
      <c r="G145" s="9"/>
      <c r="H145" s="7"/>
      <c r="I145" s="7"/>
      <c r="J145" s="6"/>
      <c r="K145" s="18"/>
    </row>
    <row r="146" spans="1:11" ht="15.75">
      <c r="A146" s="7">
        <v>13</v>
      </c>
      <c r="B146" s="15" t="s">
        <v>28</v>
      </c>
      <c r="C146" s="7"/>
      <c r="D146" s="7">
        <v>36000</v>
      </c>
      <c r="E146" s="7"/>
      <c r="F146" s="6"/>
      <c r="G146" s="9"/>
      <c r="H146" s="7"/>
      <c r="I146" s="7"/>
      <c r="J146" s="6"/>
      <c r="K146" s="18"/>
    </row>
    <row r="147" spans="1:11" ht="15.75">
      <c r="A147" s="7">
        <v>14</v>
      </c>
      <c r="B147" s="15" t="s">
        <v>28</v>
      </c>
      <c r="C147" s="7"/>
      <c r="D147" s="7">
        <v>78000</v>
      </c>
      <c r="E147" s="7"/>
      <c r="F147" s="6"/>
      <c r="G147" s="9"/>
      <c r="H147" s="7"/>
      <c r="I147" s="7"/>
      <c r="J147" s="6"/>
      <c r="K147" s="18"/>
    </row>
    <row r="148" spans="1:11" ht="15.75">
      <c r="A148" s="7">
        <v>15</v>
      </c>
      <c r="B148" s="15" t="s">
        <v>28</v>
      </c>
      <c r="C148" s="7"/>
      <c r="D148" s="7">
        <v>60000</v>
      </c>
      <c r="E148" s="7"/>
      <c r="F148" s="6"/>
      <c r="G148" s="9"/>
      <c r="H148" s="7"/>
      <c r="I148" s="7"/>
      <c r="J148" s="6"/>
      <c r="K148" s="18"/>
    </row>
    <row r="149" spans="1:13" ht="15.75">
      <c r="A149" s="7">
        <v>16</v>
      </c>
      <c r="B149" s="15" t="s">
        <v>28</v>
      </c>
      <c r="C149" s="7"/>
      <c r="D149" s="7">
        <v>90000</v>
      </c>
      <c r="E149" s="7"/>
      <c r="F149" s="6"/>
      <c r="G149" s="9"/>
      <c r="H149" s="7"/>
      <c r="I149" s="7"/>
      <c r="J149" s="6"/>
      <c r="K149" s="18"/>
      <c r="M149" t="s">
        <v>102</v>
      </c>
    </row>
    <row r="150" spans="1:12" ht="15.75">
      <c r="A150" s="7">
        <v>17</v>
      </c>
      <c r="B150" s="15" t="s">
        <v>28</v>
      </c>
      <c r="C150" s="7"/>
      <c r="D150" s="7">
        <v>30000</v>
      </c>
      <c r="E150" s="7"/>
      <c r="F150" s="6"/>
      <c r="G150" s="9"/>
      <c r="H150" s="7"/>
      <c r="I150" s="7"/>
      <c r="J150" s="6"/>
      <c r="K150" s="18"/>
      <c r="L150" t="s">
        <v>101</v>
      </c>
    </row>
    <row r="151" spans="1:11" ht="15.75">
      <c r="A151" s="7">
        <v>18</v>
      </c>
      <c r="B151" s="15" t="s">
        <v>28</v>
      </c>
      <c r="C151" s="7"/>
      <c r="D151" s="7">
        <v>48000</v>
      </c>
      <c r="E151" s="7"/>
      <c r="F151" s="6"/>
      <c r="G151" s="9"/>
      <c r="H151" s="7"/>
      <c r="I151" s="7"/>
      <c r="J151" s="6"/>
      <c r="K151" s="18"/>
    </row>
    <row r="152" spans="1:12" ht="15.75">
      <c r="A152" s="7">
        <v>19</v>
      </c>
      <c r="B152" s="15" t="s">
        <v>28</v>
      </c>
      <c r="C152" s="7"/>
      <c r="D152" s="7">
        <v>90000</v>
      </c>
      <c r="E152" s="7"/>
      <c r="F152" s="6"/>
      <c r="G152" s="9"/>
      <c r="H152" s="7"/>
      <c r="I152" s="7"/>
      <c r="J152" s="6"/>
      <c r="K152" s="18"/>
      <c r="L152" t="s">
        <v>103</v>
      </c>
    </row>
    <row r="153" spans="1:11" ht="15.75">
      <c r="A153" s="7">
        <v>20</v>
      </c>
      <c r="B153" s="15" t="s">
        <v>28</v>
      </c>
      <c r="C153" s="7"/>
      <c r="D153" s="7">
        <v>78000</v>
      </c>
      <c r="E153" s="7"/>
      <c r="F153" s="6"/>
      <c r="G153" s="9"/>
      <c r="H153" s="7"/>
      <c r="I153" s="7"/>
      <c r="J153" s="6"/>
      <c r="K153" s="18"/>
    </row>
    <row r="154" spans="1:11" ht="15.75">
      <c r="A154" s="7">
        <v>21</v>
      </c>
      <c r="B154" s="15" t="s">
        <v>28</v>
      </c>
      <c r="C154" s="7"/>
      <c r="D154" s="7">
        <v>60000</v>
      </c>
      <c r="E154" s="7"/>
      <c r="F154" s="6"/>
      <c r="G154" s="9"/>
      <c r="H154" s="7"/>
      <c r="I154" s="7"/>
      <c r="J154" s="6"/>
      <c r="K154" s="18"/>
    </row>
    <row r="155" spans="1:11" ht="15.75">
      <c r="A155" s="7">
        <v>22</v>
      </c>
      <c r="B155" s="15" t="s">
        <v>28</v>
      </c>
      <c r="C155" s="7"/>
      <c r="D155" s="7">
        <v>84000</v>
      </c>
      <c r="E155" s="7"/>
      <c r="F155" s="6"/>
      <c r="G155" s="9"/>
      <c r="H155" s="7"/>
      <c r="I155" s="7"/>
      <c r="J155" s="6"/>
      <c r="K155" s="18"/>
    </row>
    <row r="156" spans="1:11" ht="15.75">
      <c r="A156" s="7">
        <v>23</v>
      </c>
      <c r="B156" s="15" t="s">
        <v>28</v>
      </c>
      <c r="C156" s="7"/>
      <c r="D156" s="7">
        <v>48000</v>
      </c>
      <c r="E156" s="7"/>
      <c r="F156" s="6"/>
      <c r="G156" s="9"/>
      <c r="H156" s="7"/>
      <c r="I156" s="7"/>
      <c r="J156" s="6"/>
      <c r="K156" s="18"/>
    </row>
    <row r="157" spans="1:11" ht="15.75">
      <c r="A157" s="7">
        <v>24</v>
      </c>
      <c r="B157" s="15" t="s">
        <v>28</v>
      </c>
      <c r="C157" s="7"/>
      <c r="D157" s="7">
        <v>42000</v>
      </c>
      <c r="E157" s="7"/>
      <c r="F157" s="6"/>
      <c r="G157" s="9"/>
      <c r="H157" s="7"/>
      <c r="I157" s="7"/>
      <c r="J157" s="6"/>
      <c r="K157" s="18"/>
    </row>
    <row r="158" spans="1:11" ht="15.75">
      <c r="A158" s="7">
        <v>25</v>
      </c>
      <c r="B158" s="15" t="s">
        <v>28</v>
      </c>
      <c r="C158" s="7"/>
      <c r="D158" s="7">
        <v>36000</v>
      </c>
      <c r="E158" s="7"/>
      <c r="F158" s="6"/>
      <c r="G158" s="9"/>
      <c r="H158" s="7"/>
      <c r="I158" s="7"/>
      <c r="J158" s="6"/>
      <c r="K158" s="18"/>
    </row>
    <row r="159" spans="1:11" ht="15.75">
      <c r="A159" s="7">
        <v>26</v>
      </c>
      <c r="B159" s="15" t="s">
        <v>28</v>
      </c>
      <c r="C159" s="7"/>
      <c r="D159" s="7">
        <v>36000</v>
      </c>
      <c r="E159" s="7"/>
      <c r="F159" s="6"/>
      <c r="G159" s="9"/>
      <c r="H159" s="7"/>
      <c r="I159" s="7"/>
      <c r="J159" s="6"/>
      <c r="K159" s="18"/>
    </row>
    <row r="160" spans="1:11" ht="15.75">
      <c r="A160" s="7">
        <v>27</v>
      </c>
      <c r="B160" s="15" t="s">
        <v>28</v>
      </c>
      <c r="C160" s="7"/>
      <c r="D160" s="7">
        <v>42000</v>
      </c>
      <c r="E160" s="7"/>
      <c r="F160" s="6"/>
      <c r="G160" s="9"/>
      <c r="H160" s="7"/>
      <c r="I160" s="7"/>
      <c r="J160" s="6"/>
      <c r="K160" s="18"/>
    </row>
    <row r="161" spans="1:11" ht="15.75">
      <c r="A161" s="7">
        <v>28</v>
      </c>
      <c r="B161" s="15" t="s">
        <v>12</v>
      </c>
      <c r="C161" s="7">
        <v>0.5</v>
      </c>
      <c r="D161" s="7">
        <v>36376</v>
      </c>
      <c r="E161" s="7"/>
      <c r="F161" s="6"/>
      <c r="G161" s="9"/>
      <c r="H161" s="7"/>
      <c r="I161" s="7"/>
      <c r="J161" s="6"/>
      <c r="K161" s="18"/>
    </row>
    <row r="162" spans="1:11" ht="15.75">
      <c r="A162" s="7">
        <v>29</v>
      </c>
      <c r="B162" s="15" t="s">
        <v>110</v>
      </c>
      <c r="C162" s="7">
        <v>0.5</v>
      </c>
      <c r="D162" s="7">
        <v>36376</v>
      </c>
      <c r="E162" s="7"/>
      <c r="F162" s="6"/>
      <c r="G162" s="9"/>
      <c r="H162" s="7"/>
      <c r="I162" s="7"/>
      <c r="J162" s="6"/>
      <c r="K162" s="18"/>
    </row>
    <row r="163" spans="1:11" ht="15.75">
      <c r="A163" s="7">
        <v>30</v>
      </c>
      <c r="B163" s="15" t="s">
        <v>104</v>
      </c>
      <c r="C163" s="9">
        <v>0.75</v>
      </c>
      <c r="D163" s="7">
        <v>54564</v>
      </c>
      <c r="E163" s="7">
        <v>8000</v>
      </c>
      <c r="F163" s="6">
        <f>+D144*C144+C144*E163</f>
        <v>46923</v>
      </c>
      <c r="G163" s="7">
        <v>1</v>
      </c>
      <c r="H163" s="7">
        <v>66138</v>
      </c>
      <c r="I163" s="7">
        <v>8000</v>
      </c>
      <c r="J163" s="6">
        <f>+H163*G163+G163*I163</f>
        <v>74138</v>
      </c>
      <c r="K163" s="18"/>
    </row>
    <row r="164" spans="5:11" ht="15.75">
      <c r="E164" s="7">
        <v>8000</v>
      </c>
      <c r="F164" s="6">
        <f>+D163*C163+C163*E164</f>
        <v>46923</v>
      </c>
      <c r="G164" s="9">
        <v>13.3</v>
      </c>
      <c r="H164" s="7">
        <v>66138</v>
      </c>
      <c r="I164" s="7">
        <v>8000</v>
      </c>
      <c r="J164" s="6">
        <f>+H164*G164+G164*I164</f>
        <v>986035.4</v>
      </c>
      <c r="K164" s="18"/>
    </row>
    <row r="165" spans="1:11" ht="35.25" customHeight="1">
      <c r="A165" s="23" t="s">
        <v>62</v>
      </c>
      <c r="F165">
        <f>SUM(F135:F164)</f>
        <v>666717</v>
      </c>
      <c r="J165">
        <f>SUM(J135:J164)</f>
        <v>1625070.4</v>
      </c>
      <c r="K165" s="29"/>
    </row>
    <row r="167" spans="1:4" ht="18">
      <c r="A167" s="1" t="s">
        <v>105</v>
      </c>
      <c r="B167" s="25"/>
      <c r="D167" s="25"/>
    </row>
    <row r="168" spans="1:4" ht="18">
      <c r="A168" s="41" t="s">
        <v>50</v>
      </c>
      <c r="B168" s="41"/>
      <c r="C168" s="41"/>
      <c r="D168" s="41"/>
    </row>
    <row r="170" spans="1:4" ht="22.5">
      <c r="A170" s="2" t="s">
        <v>0</v>
      </c>
      <c r="B170" s="3" t="s">
        <v>1</v>
      </c>
      <c r="C170" s="4" t="s">
        <v>2</v>
      </c>
      <c r="D170" s="4" t="s">
        <v>3</v>
      </c>
    </row>
    <row r="171" spans="1:11" ht="33">
      <c r="A171" s="7">
        <v>1</v>
      </c>
      <c r="B171" s="14" t="s">
        <v>4</v>
      </c>
      <c r="C171" s="7">
        <v>1</v>
      </c>
      <c r="D171" s="7">
        <v>92000</v>
      </c>
      <c r="E171" s="4" t="s">
        <v>47</v>
      </c>
      <c r="F171" s="6"/>
      <c r="G171" s="4" t="s">
        <v>2</v>
      </c>
      <c r="H171" s="4" t="s">
        <v>3</v>
      </c>
      <c r="I171" s="4" t="s">
        <v>47</v>
      </c>
      <c r="J171" s="6"/>
      <c r="K171" s="26"/>
    </row>
    <row r="172" spans="1:10" ht="20.25" customHeight="1">
      <c r="A172" s="7">
        <v>2</v>
      </c>
      <c r="B172" s="15" t="s">
        <v>9</v>
      </c>
      <c r="C172" s="9">
        <v>0.5</v>
      </c>
      <c r="D172" s="7">
        <v>36376</v>
      </c>
      <c r="E172" s="7">
        <v>8000</v>
      </c>
      <c r="F172" s="6">
        <f>+D171*C171+C171*E172</f>
        <v>100000</v>
      </c>
      <c r="G172" s="7">
        <v>1</v>
      </c>
      <c r="H172" s="7">
        <v>75000</v>
      </c>
      <c r="I172" s="7">
        <v>8000</v>
      </c>
      <c r="J172" s="6">
        <f>+H172*G172+G172*I172</f>
        <v>83000</v>
      </c>
    </row>
    <row r="173" spans="1:10" ht="15.75">
      <c r="A173" s="7">
        <v>3</v>
      </c>
      <c r="B173" s="15" t="s">
        <v>5</v>
      </c>
      <c r="C173" s="9">
        <v>1</v>
      </c>
      <c r="D173" s="7">
        <v>72752</v>
      </c>
      <c r="E173" s="7">
        <v>8000</v>
      </c>
      <c r="F173" s="6">
        <f>+D172*C172+C172*E173</f>
        <v>22188</v>
      </c>
      <c r="G173" s="9">
        <v>0.5</v>
      </c>
      <c r="H173" s="7">
        <v>66138</v>
      </c>
      <c r="I173" s="7">
        <v>8000</v>
      </c>
      <c r="J173" s="6">
        <f aca="true" t="shared" si="3" ref="J173:J182">+H173*G173+G173*I173</f>
        <v>37069</v>
      </c>
    </row>
    <row r="174" spans="1:10" ht="15.75">
      <c r="A174" s="7">
        <v>4</v>
      </c>
      <c r="B174" s="15" t="s">
        <v>29</v>
      </c>
      <c r="C174" s="9">
        <v>1</v>
      </c>
      <c r="D174" s="7">
        <v>72752</v>
      </c>
      <c r="E174" s="7">
        <v>8000</v>
      </c>
      <c r="F174" s="6">
        <f>+D173*C173+C173*E174</f>
        <v>80752</v>
      </c>
      <c r="G174" s="9">
        <v>1</v>
      </c>
      <c r="H174" s="7">
        <v>66138</v>
      </c>
      <c r="I174" s="7">
        <v>8000</v>
      </c>
      <c r="J174" s="6">
        <f t="shared" si="3"/>
        <v>74138</v>
      </c>
    </row>
    <row r="175" spans="1:10" ht="15.75">
      <c r="A175" s="7">
        <v>5</v>
      </c>
      <c r="B175" s="14" t="s">
        <v>112</v>
      </c>
      <c r="C175" s="7">
        <v>1</v>
      </c>
      <c r="D175" s="7">
        <v>72752</v>
      </c>
      <c r="E175" s="7">
        <v>8000</v>
      </c>
      <c r="F175" s="6">
        <f>+D174*C174+C174*E175</f>
        <v>80752</v>
      </c>
      <c r="G175" s="9">
        <v>1</v>
      </c>
      <c r="H175" s="7">
        <v>66138</v>
      </c>
      <c r="I175" s="7">
        <v>8000</v>
      </c>
      <c r="J175" s="6">
        <f t="shared" si="3"/>
        <v>74138</v>
      </c>
    </row>
    <row r="176" spans="1:10" ht="15.75">
      <c r="A176" s="7">
        <v>6</v>
      </c>
      <c r="B176" s="15" t="s">
        <v>10</v>
      </c>
      <c r="C176" s="9">
        <v>1</v>
      </c>
      <c r="D176" s="7">
        <v>72752</v>
      </c>
      <c r="E176" s="7">
        <v>8000</v>
      </c>
      <c r="F176" s="6">
        <f>+D175*C175+C175*E176</f>
        <v>80752</v>
      </c>
      <c r="G176" s="7">
        <v>1</v>
      </c>
      <c r="H176" s="7">
        <v>66138</v>
      </c>
      <c r="I176" s="7">
        <v>8000</v>
      </c>
      <c r="J176" s="6">
        <f t="shared" si="3"/>
        <v>74138</v>
      </c>
    </row>
    <row r="177" spans="1:10" ht="15.75">
      <c r="A177" s="7">
        <v>7</v>
      </c>
      <c r="B177" s="15" t="s">
        <v>6</v>
      </c>
      <c r="C177" s="9">
        <v>1</v>
      </c>
      <c r="D177" s="7">
        <v>72752</v>
      </c>
      <c r="E177" s="7"/>
      <c r="F177" s="6"/>
      <c r="G177" s="7"/>
      <c r="H177" s="7"/>
      <c r="I177" s="7"/>
      <c r="J177" s="6"/>
    </row>
    <row r="178" spans="1:10" ht="15.75">
      <c r="A178" s="7">
        <v>8</v>
      </c>
      <c r="B178" s="15" t="s">
        <v>7</v>
      </c>
      <c r="C178" s="9">
        <v>1</v>
      </c>
      <c r="D178" s="7">
        <v>72752</v>
      </c>
      <c r="E178" s="7">
        <v>8000</v>
      </c>
      <c r="F178" s="6">
        <f>+D176*C176+C176*E178</f>
        <v>80752</v>
      </c>
      <c r="G178" s="9">
        <v>1</v>
      </c>
      <c r="H178" s="7">
        <v>66138</v>
      </c>
      <c r="I178" s="7">
        <v>8000</v>
      </c>
      <c r="J178" s="6">
        <f t="shared" si="3"/>
        <v>74138</v>
      </c>
    </row>
    <row r="179" spans="1:10" ht="15.75">
      <c r="A179" s="7">
        <v>9</v>
      </c>
      <c r="B179" s="15" t="s">
        <v>7</v>
      </c>
      <c r="C179" s="33">
        <v>1</v>
      </c>
      <c r="D179" s="7">
        <v>72752</v>
      </c>
      <c r="E179" s="31"/>
      <c r="F179" s="34"/>
      <c r="G179" s="33"/>
      <c r="H179" s="31"/>
      <c r="I179" s="31"/>
      <c r="J179" s="36"/>
    </row>
    <row r="180" spans="1:10" ht="15.75">
      <c r="A180" s="7">
        <v>10</v>
      </c>
      <c r="B180" s="32" t="s">
        <v>13</v>
      </c>
      <c r="C180" s="33">
        <v>1</v>
      </c>
      <c r="D180" s="31">
        <v>72752</v>
      </c>
      <c r="E180" s="31"/>
      <c r="F180" s="34"/>
      <c r="G180" s="33"/>
      <c r="H180" s="31"/>
      <c r="I180" s="31"/>
      <c r="J180" s="36"/>
    </row>
    <row r="181" spans="1:11" ht="15.75">
      <c r="A181" s="7">
        <v>11</v>
      </c>
      <c r="B181" s="32" t="s">
        <v>13</v>
      </c>
      <c r="C181" s="33">
        <v>1</v>
      </c>
      <c r="D181" s="31">
        <v>72752</v>
      </c>
      <c r="E181" s="31">
        <v>8000</v>
      </c>
      <c r="F181" s="34">
        <f>+D178*C178+C178*E181</f>
        <v>80752</v>
      </c>
      <c r="G181" s="33">
        <v>2</v>
      </c>
      <c r="H181" s="31">
        <v>66138</v>
      </c>
      <c r="I181" s="31">
        <v>8000</v>
      </c>
      <c r="J181" s="36">
        <f t="shared" si="3"/>
        <v>148276</v>
      </c>
      <c r="K181" s="37"/>
    </row>
    <row r="182" spans="1:11" ht="15.75">
      <c r="A182" s="35"/>
      <c r="B182" s="35"/>
      <c r="C182" s="35"/>
      <c r="D182" s="35"/>
      <c r="E182" s="7">
        <v>8000</v>
      </c>
      <c r="F182" s="6" t="e">
        <f>+#REF!*#REF!+#REF!*E182</f>
        <v>#REF!</v>
      </c>
      <c r="G182" s="9">
        <v>23.3</v>
      </c>
      <c r="H182" s="7">
        <v>66138</v>
      </c>
      <c r="I182" s="7">
        <v>8000</v>
      </c>
      <c r="J182" s="6">
        <f t="shared" si="3"/>
        <v>1727415.4000000001</v>
      </c>
      <c r="K182" s="18"/>
    </row>
    <row r="183" spans="6:10" ht="15">
      <c r="F183" t="e">
        <f>SUM(F172:F182)</f>
        <v>#REF!</v>
      </c>
      <c r="J183">
        <f>SUM(J172:J182)</f>
        <v>2292312.4000000004</v>
      </c>
    </row>
    <row r="184" spans="1:10" ht="15.75">
      <c r="A184" s="1" t="s">
        <v>58</v>
      </c>
      <c r="E184" s="13"/>
      <c r="F184" t="e">
        <f>SUM(#REF!)</f>
        <v>#REF!</v>
      </c>
      <c r="I184" s="13"/>
      <c r="J184" t="e">
        <f>SUM(#REF!)</f>
        <v>#REF!</v>
      </c>
    </row>
    <row r="185" spans="5:9" ht="15.75">
      <c r="E185" s="13"/>
      <c r="I185" s="13"/>
    </row>
    <row r="186" spans="1:9" ht="18">
      <c r="A186" s="1" t="s">
        <v>70</v>
      </c>
      <c r="E186" s="13"/>
      <c r="I186" s="13"/>
    </row>
    <row r="187" spans="1:4" ht="18">
      <c r="A187" s="47" t="s">
        <v>50</v>
      </c>
      <c r="B187" s="47"/>
      <c r="C187" s="47"/>
      <c r="D187" s="47"/>
    </row>
    <row r="189" spans="1:4" ht="22.5">
      <c r="A189" s="2" t="s">
        <v>0</v>
      </c>
      <c r="B189" s="3" t="s">
        <v>1</v>
      </c>
      <c r="C189" s="4" t="s">
        <v>2</v>
      </c>
      <c r="D189" s="4" t="s">
        <v>53</v>
      </c>
    </row>
    <row r="190" spans="1:11" ht="33">
      <c r="A190" s="7">
        <v>1</v>
      </c>
      <c r="B190" s="14" t="s">
        <v>4</v>
      </c>
      <c r="C190" s="7">
        <v>1</v>
      </c>
      <c r="D190" s="7">
        <v>91000</v>
      </c>
      <c r="E190" s="4" t="s">
        <v>47</v>
      </c>
      <c r="F190" s="6"/>
      <c r="G190" s="4" t="s">
        <v>2</v>
      </c>
      <c r="H190" s="4" t="s">
        <v>3</v>
      </c>
      <c r="I190" s="4" t="s">
        <v>47</v>
      </c>
      <c r="J190" s="6"/>
      <c r="K190" s="26"/>
    </row>
    <row r="191" spans="1:10" ht="15.75">
      <c r="A191" s="7">
        <v>2</v>
      </c>
      <c r="B191" s="14" t="s">
        <v>5</v>
      </c>
      <c r="C191" s="7">
        <v>1</v>
      </c>
      <c r="D191" s="7">
        <v>71751</v>
      </c>
      <c r="E191" s="7">
        <v>8000</v>
      </c>
      <c r="F191" s="6">
        <f>+D190*C190+C190*E191</f>
        <v>99000</v>
      </c>
      <c r="G191" s="7">
        <v>1</v>
      </c>
      <c r="H191" s="7">
        <v>75000</v>
      </c>
      <c r="I191" s="7">
        <v>8000</v>
      </c>
      <c r="J191" s="6">
        <f>+H191*G191+G191*I191</f>
        <v>83000</v>
      </c>
    </row>
    <row r="192" spans="1:10" ht="15.75">
      <c r="A192" s="7">
        <v>3</v>
      </c>
      <c r="B192" s="14" t="s">
        <v>13</v>
      </c>
      <c r="C192" s="7">
        <v>1</v>
      </c>
      <c r="D192" s="7">
        <v>71751</v>
      </c>
      <c r="E192" s="7">
        <v>8000</v>
      </c>
      <c r="F192" s="6">
        <f>+D191*C191+C191*E192</f>
        <v>79751</v>
      </c>
      <c r="G192" s="7">
        <v>1</v>
      </c>
      <c r="H192" s="7">
        <v>66138</v>
      </c>
      <c r="I192" s="7">
        <v>8000</v>
      </c>
      <c r="J192" s="6">
        <f aca="true" t="shared" si="4" ref="J192:J207">+H192*G192+G192*I192</f>
        <v>74138</v>
      </c>
    </row>
    <row r="193" spans="1:10" ht="15.75">
      <c r="A193" s="7">
        <v>4</v>
      </c>
      <c r="B193" s="15" t="s">
        <v>32</v>
      </c>
      <c r="C193" s="9">
        <v>1</v>
      </c>
      <c r="D193" s="7">
        <v>75000</v>
      </c>
      <c r="E193" s="7">
        <v>8000</v>
      </c>
      <c r="F193" s="6">
        <f>+D192*C192+C192*E193</f>
        <v>79751</v>
      </c>
      <c r="G193" s="7">
        <v>1</v>
      </c>
      <c r="H193" s="7">
        <v>66138</v>
      </c>
      <c r="I193" s="7">
        <v>8000</v>
      </c>
      <c r="J193" s="6">
        <f t="shared" si="4"/>
        <v>74138</v>
      </c>
    </row>
    <row r="194" spans="1:10" ht="15.75">
      <c r="A194" s="7">
        <v>5</v>
      </c>
      <c r="B194" s="15" t="s">
        <v>32</v>
      </c>
      <c r="C194" s="9">
        <v>1</v>
      </c>
      <c r="D194" s="7">
        <v>75000</v>
      </c>
      <c r="E194" s="7"/>
      <c r="F194" s="6"/>
      <c r="G194" s="7"/>
      <c r="H194" s="7"/>
      <c r="I194" s="7"/>
      <c r="J194" s="6"/>
    </row>
    <row r="195" spans="1:10" ht="15.75">
      <c r="A195" s="7">
        <v>6</v>
      </c>
      <c r="B195" s="15" t="s">
        <v>32</v>
      </c>
      <c r="C195" s="9">
        <v>1</v>
      </c>
      <c r="D195" s="7">
        <v>75000</v>
      </c>
      <c r="E195" s="7"/>
      <c r="F195" s="6"/>
      <c r="G195" s="7"/>
      <c r="H195" s="7"/>
      <c r="I195" s="7"/>
      <c r="J195" s="6"/>
    </row>
    <row r="196" spans="1:10" ht="15.75">
      <c r="A196" s="7">
        <v>7</v>
      </c>
      <c r="B196" s="15" t="s">
        <v>32</v>
      </c>
      <c r="C196" s="9">
        <v>1</v>
      </c>
      <c r="D196" s="7">
        <v>75000</v>
      </c>
      <c r="E196" s="7"/>
      <c r="F196" s="6"/>
      <c r="G196" s="7"/>
      <c r="H196" s="7"/>
      <c r="I196" s="7"/>
      <c r="J196" s="6"/>
    </row>
    <row r="197" spans="1:10" ht="31.5">
      <c r="A197" s="7">
        <v>8</v>
      </c>
      <c r="B197" s="15" t="s">
        <v>30</v>
      </c>
      <c r="C197" s="9">
        <v>1</v>
      </c>
      <c r="D197" s="7">
        <v>75000</v>
      </c>
      <c r="E197" s="7"/>
      <c r="F197" s="6"/>
      <c r="G197" s="9"/>
      <c r="H197" s="7"/>
      <c r="I197" s="7"/>
      <c r="J197" s="6"/>
    </row>
    <row r="198" spans="1:10" ht="15.75">
      <c r="A198" s="7">
        <v>9</v>
      </c>
      <c r="B198" s="15" t="s">
        <v>31</v>
      </c>
      <c r="C198" s="9">
        <v>1</v>
      </c>
      <c r="D198" s="7">
        <v>71751</v>
      </c>
      <c r="E198" s="7">
        <v>8000</v>
      </c>
      <c r="F198" s="6">
        <f>+D197*C197+C197*E198</f>
        <v>83000</v>
      </c>
      <c r="G198" s="9">
        <v>1</v>
      </c>
      <c r="H198" s="7">
        <v>66138</v>
      </c>
      <c r="I198" s="7">
        <v>8000</v>
      </c>
      <c r="J198" s="6">
        <f t="shared" si="4"/>
        <v>74138</v>
      </c>
    </row>
    <row r="199" spans="1:10" ht="15.75">
      <c r="A199" s="7">
        <v>10</v>
      </c>
      <c r="B199" s="15" t="s">
        <v>33</v>
      </c>
      <c r="C199" s="9">
        <v>1</v>
      </c>
      <c r="D199" s="7">
        <v>71751</v>
      </c>
      <c r="E199" s="7">
        <v>8000</v>
      </c>
      <c r="F199" s="6">
        <f>+D198*C198+C198*E199</f>
        <v>79751</v>
      </c>
      <c r="G199" s="9">
        <v>1</v>
      </c>
      <c r="H199" s="7">
        <v>66138</v>
      </c>
      <c r="I199" s="7">
        <v>8000</v>
      </c>
      <c r="J199" s="6">
        <f t="shared" si="4"/>
        <v>74138</v>
      </c>
    </row>
    <row r="200" spans="1:10" ht="15.75">
      <c r="A200" s="7">
        <v>11</v>
      </c>
      <c r="B200" s="15" t="s">
        <v>34</v>
      </c>
      <c r="C200" s="9">
        <v>1</v>
      </c>
      <c r="D200" s="7">
        <v>71751</v>
      </c>
      <c r="E200" s="7">
        <v>8000</v>
      </c>
      <c r="F200" s="6">
        <f>+D199*C199+C199*E200</f>
        <v>79751</v>
      </c>
      <c r="G200" s="9">
        <v>1</v>
      </c>
      <c r="H200" s="7">
        <v>66138</v>
      </c>
      <c r="I200" s="7">
        <v>8000</v>
      </c>
      <c r="J200" s="6">
        <f t="shared" si="4"/>
        <v>74138</v>
      </c>
    </row>
    <row r="201" spans="1:10" ht="15.75">
      <c r="A201" s="7">
        <v>12</v>
      </c>
      <c r="B201" s="15" t="s">
        <v>34</v>
      </c>
      <c r="C201" s="9">
        <v>1</v>
      </c>
      <c r="D201" s="7">
        <v>71751</v>
      </c>
      <c r="E201" s="7"/>
      <c r="F201" s="6"/>
      <c r="G201" s="9"/>
      <c r="H201" s="7"/>
      <c r="I201" s="7"/>
      <c r="J201" s="6"/>
    </row>
    <row r="202" spans="1:10" ht="15.75">
      <c r="A202" s="7">
        <v>13</v>
      </c>
      <c r="B202" s="15" t="s">
        <v>34</v>
      </c>
      <c r="C202" s="9">
        <v>1</v>
      </c>
      <c r="D202" s="7">
        <v>71751</v>
      </c>
      <c r="E202" s="7"/>
      <c r="F202" s="6"/>
      <c r="G202" s="9"/>
      <c r="H202" s="7"/>
      <c r="I202" s="7"/>
      <c r="J202" s="6"/>
    </row>
    <row r="203" spans="1:10" ht="15.75">
      <c r="A203" s="7">
        <v>14</v>
      </c>
      <c r="B203" s="15" t="s">
        <v>34</v>
      </c>
      <c r="C203" s="9">
        <v>1</v>
      </c>
      <c r="D203" s="7">
        <v>71751</v>
      </c>
      <c r="E203" s="7"/>
      <c r="F203" s="6"/>
      <c r="G203" s="9"/>
      <c r="H203" s="7"/>
      <c r="I203" s="7"/>
      <c r="J203" s="6"/>
    </row>
    <row r="204" spans="1:10" ht="15.75">
      <c r="A204" s="7">
        <v>15</v>
      </c>
      <c r="B204" s="15" t="s">
        <v>10</v>
      </c>
      <c r="C204" s="9">
        <v>1</v>
      </c>
      <c r="D204" s="7">
        <v>71751</v>
      </c>
      <c r="E204" s="7">
        <v>8000</v>
      </c>
      <c r="F204" s="6">
        <f>+D200*C200+C200*E204</f>
        <v>79751</v>
      </c>
      <c r="G204" s="9">
        <v>3</v>
      </c>
      <c r="H204" s="7">
        <v>66138</v>
      </c>
      <c r="I204" s="7">
        <v>8000</v>
      </c>
      <c r="J204" s="6">
        <f t="shared" si="4"/>
        <v>222414</v>
      </c>
    </row>
    <row r="205" spans="1:10" ht="15.75">
      <c r="A205" s="7">
        <v>16</v>
      </c>
      <c r="B205" s="15" t="s">
        <v>72</v>
      </c>
      <c r="C205" s="9">
        <v>1</v>
      </c>
      <c r="D205" s="7">
        <v>71751</v>
      </c>
      <c r="E205" s="7">
        <v>8000</v>
      </c>
      <c r="F205" s="6">
        <f>+D204*C204+C204*E205</f>
        <v>79751</v>
      </c>
      <c r="G205" s="9">
        <v>1</v>
      </c>
      <c r="H205" s="7">
        <v>66138</v>
      </c>
      <c r="I205" s="7">
        <v>8000</v>
      </c>
      <c r="J205" s="6">
        <f t="shared" si="4"/>
        <v>74138</v>
      </c>
    </row>
    <row r="206" spans="1:10" ht="15.75">
      <c r="A206" s="7">
        <v>17</v>
      </c>
      <c r="B206" s="15" t="s">
        <v>19</v>
      </c>
      <c r="C206" s="9">
        <v>1</v>
      </c>
      <c r="D206" s="7">
        <v>71751</v>
      </c>
      <c r="E206" s="7"/>
      <c r="F206" s="6"/>
      <c r="G206" s="9"/>
      <c r="H206" s="7"/>
      <c r="I206" s="7"/>
      <c r="J206" s="6"/>
    </row>
    <row r="207" spans="5:10" ht="15.75">
      <c r="E207" s="7">
        <v>8000</v>
      </c>
      <c r="F207" s="6">
        <f>+D206*C206+C206*E207</f>
        <v>79751</v>
      </c>
      <c r="G207" s="9">
        <v>1</v>
      </c>
      <c r="H207" s="7">
        <v>66138</v>
      </c>
      <c r="I207" s="7">
        <v>8000</v>
      </c>
      <c r="J207" s="6">
        <f t="shared" si="4"/>
        <v>74138</v>
      </c>
    </row>
    <row r="208" spans="1:10" ht="15.75">
      <c r="A208" s="1" t="s">
        <v>56</v>
      </c>
      <c r="F208">
        <f>SUM(F191:F207)</f>
        <v>740257</v>
      </c>
      <c r="J208">
        <f>SUM(J191:J207)</f>
        <v>824380</v>
      </c>
    </row>
    <row r="210" ht="18">
      <c r="A210" s="1" t="s">
        <v>107</v>
      </c>
    </row>
    <row r="211" spans="1:4" ht="18">
      <c r="A211" s="47" t="s">
        <v>50</v>
      </c>
      <c r="B211" s="47"/>
      <c r="C211" s="47"/>
      <c r="D211" s="47"/>
    </row>
    <row r="213" spans="1:4" ht="22.5">
      <c r="A213" s="2" t="s">
        <v>0</v>
      </c>
      <c r="B213" s="3" t="s">
        <v>1</v>
      </c>
      <c r="C213" s="4" t="s">
        <v>2</v>
      </c>
      <c r="D213" s="4" t="s">
        <v>55</v>
      </c>
    </row>
    <row r="214" spans="1:11" ht="34.5">
      <c r="A214" s="7">
        <v>1</v>
      </c>
      <c r="B214" s="16" t="s">
        <v>35</v>
      </c>
      <c r="C214" s="7">
        <v>1</v>
      </c>
      <c r="D214" s="7">
        <v>92000</v>
      </c>
      <c r="E214" s="4" t="s">
        <v>47</v>
      </c>
      <c r="F214" s="6"/>
      <c r="G214" s="4" t="s">
        <v>2</v>
      </c>
      <c r="H214" s="4" t="s">
        <v>3</v>
      </c>
      <c r="I214" s="4" t="s">
        <v>47</v>
      </c>
      <c r="J214" s="6"/>
      <c r="K214" s="26"/>
    </row>
    <row r="215" spans="1:10" ht="18">
      <c r="A215" s="7">
        <v>2</v>
      </c>
      <c r="B215" s="16" t="s">
        <v>36</v>
      </c>
      <c r="C215" s="7">
        <v>1</v>
      </c>
      <c r="D215" s="7">
        <v>72752</v>
      </c>
      <c r="E215" s="7">
        <v>8000</v>
      </c>
      <c r="F215" s="6">
        <f>+D214*C214+C214*E215</f>
        <v>100000</v>
      </c>
      <c r="G215" s="7">
        <v>1</v>
      </c>
      <c r="H215" s="7">
        <v>75000</v>
      </c>
      <c r="I215" s="7">
        <v>8000</v>
      </c>
      <c r="J215" s="6">
        <f>+H215*G215+G215*I215</f>
        <v>83000</v>
      </c>
    </row>
    <row r="216" spans="1:10" ht="18">
      <c r="A216" s="7">
        <v>3</v>
      </c>
      <c r="B216" s="16" t="s">
        <v>37</v>
      </c>
      <c r="C216" s="7">
        <v>1</v>
      </c>
      <c r="D216" s="7">
        <v>100000</v>
      </c>
      <c r="E216" s="7"/>
      <c r="F216" s="6"/>
      <c r="G216" s="7"/>
      <c r="H216" s="7"/>
      <c r="I216" s="7"/>
      <c r="J216" s="6"/>
    </row>
    <row r="217" spans="1:10" ht="18">
      <c r="A217" s="7">
        <v>4</v>
      </c>
      <c r="B217" s="16" t="s">
        <v>37</v>
      </c>
      <c r="C217" s="7">
        <v>1</v>
      </c>
      <c r="D217" s="7">
        <v>72752</v>
      </c>
      <c r="E217" s="7">
        <v>8000</v>
      </c>
      <c r="F217" s="6">
        <f>+D215*C215+C215*E217</f>
        <v>80752</v>
      </c>
      <c r="G217" s="7">
        <v>1</v>
      </c>
      <c r="H217" s="7">
        <v>66138</v>
      </c>
      <c r="I217" s="7">
        <v>8000</v>
      </c>
      <c r="J217" s="6">
        <f aca="true" t="shared" si="5" ref="J217:J235">+H217*G217+G217*I217</f>
        <v>74138</v>
      </c>
    </row>
    <row r="218" spans="1:10" ht="18">
      <c r="A218" s="7">
        <v>5</v>
      </c>
      <c r="B218" s="5" t="s">
        <v>38</v>
      </c>
      <c r="C218" s="9">
        <v>1</v>
      </c>
      <c r="D218" s="7">
        <v>75000</v>
      </c>
      <c r="E218" s="7">
        <v>8000</v>
      </c>
      <c r="F218" s="6">
        <f>+D217*C217+C217*E218</f>
        <v>80752</v>
      </c>
      <c r="G218" s="7">
        <v>1</v>
      </c>
      <c r="H218" s="7">
        <v>66138</v>
      </c>
      <c r="I218" s="7">
        <v>8000</v>
      </c>
      <c r="J218" s="6">
        <f t="shared" si="5"/>
        <v>74138</v>
      </c>
    </row>
    <row r="219" spans="1:10" ht="18">
      <c r="A219" s="7">
        <v>6</v>
      </c>
      <c r="B219" s="5" t="s">
        <v>38</v>
      </c>
      <c r="C219" s="9">
        <v>1</v>
      </c>
      <c r="D219" s="7">
        <v>75000</v>
      </c>
      <c r="E219" s="7"/>
      <c r="F219" s="6"/>
      <c r="G219" s="7"/>
      <c r="H219" s="7"/>
      <c r="I219" s="7"/>
      <c r="J219" s="6"/>
    </row>
    <row r="220" spans="1:10" ht="18">
      <c r="A220" s="7">
        <v>7</v>
      </c>
      <c r="B220" s="5" t="s">
        <v>38</v>
      </c>
      <c r="C220" s="9">
        <v>1</v>
      </c>
      <c r="D220" s="7">
        <v>75000</v>
      </c>
      <c r="E220" s="7"/>
      <c r="F220" s="6"/>
      <c r="G220" s="7"/>
      <c r="H220" s="7"/>
      <c r="I220" s="7"/>
      <c r="J220" s="6"/>
    </row>
    <row r="221" spans="1:10" ht="18">
      <c r="A221" s="7">
        <v>8</v>
      </c>
      <c r="B221" s="5" t="s">
        <v>38</v>
      </c>
      <c r="C221" s="9">
        <v>1</v>
      </c>
      <c r="D221" s="7">
        <v>75000</v>
      </c>
      <c r="E221" s="7"/>
      <c r="F221" s="6"/>
      <c r="G221" s="7"/>
      <c r="H221" s="7"/>
      <c r="I221" s="7"/>
      <c r="J221" s="6"/>
    </row>
    <row r="222" spans="1:10" ht="18">
      <c r="A222" s="7">
        <v>9</v>
      </c>
      <c r="B222" s="5" t="s">
        <v>39</v>
      </c>
      <c r="C222" s="9">
        <v>1</v>
      </c>
      <c r="D222" s="7">
        <v>72752</v>
      </c>
      <c r="E222" s="7"/>
      <c r="F222" s="6">
        <f>+D218*C218+C218*E222</f>
        <v>75000</v>
      </c>
      <c r="G222" s="9">
        <v>4</v>
      </c>
      <c r="H222" s="7"/>
      <c r="I222" s="7"/>
      <c r="J222" s="6">
        <f t="shared" si="5"/>
        <v>0</v>
      </c>
    </row>
    <row r="223" spans="1:10" ht="18">
      <c r="A223" s="7">
        <v>10</v>
      </c>
      <c r="B223" s="5" t="s">
        <v>39</v>
      </c>
      <c r="C223" s="9">
        <v>1</v>
      </c>
      <c r="D223" s="7">
        <v>72752</v>
      </c>
      <c r="E223" s="7"/>
      <c r="F223" s="6"/>
      <c r="G223" s="9"/>
      <c r="H223" s="7"/>
      <c r="I223" s="7"/>
      <c r="J223" s="6"/>
    </row>
    <row r="224" spans="1:10" ht="18">
      <c r="A224" s="7">
        <v>11</v>
      </c>
      <c r="B224" s="5" t="s">
        <v>39</v>
      </c>
      <c r="C224" s="9">
        <v>1</v>
      </c>
      <c r="D224" s="7">
        <v>72752</v>
      </c>
      <c r="E224" s="7"/>
      <c r="F224" s="6"/>
      <c r="G224" s="9"/>
      <c r="H224" s="7"/>
      <c r="I224" s="7"/>
      <c r="J224" s="6"/>
    </row>
    <row r="225" spans="1:10" ht="18">
      <c r="A225" s="7">
        <v>12</v>
      </c>
      <c r="B225" s="5" t="s">
        <v>39</v>
      </c>
      <c r="C225" s="9">
        <v>1</v>
      </c>
      <c r="D225" s="7">
        <v>72752</v>
      </c>
      <c r="E225" s="7"/>
      <c r="F225" s="6"/>
      <c r="G225" s="9"/>
      <c r="H225" s="7"/>
      <c r="I225" s="7"/>
      <c r="J225" s="6"/>
    </row>
    <row r="226" spans="1:10" ht="33.75">
      <c r="A226" s="7">
        <v>13</v>
      </c>
      <c r="B226" s="5" t="s">
        <v>40</v>
      </c>
      <c r="C226" s="9">
        <v>1</v>
      </c>
      <c r="D226" s="7">
        <v>75000</v>
      </c>
      <c r="E226" s="7">
        <v>8000</v>
      </c>
      <c r="F226" s="6">
        <f>+D222*C222+C222*E226</f>
        <v>80752</v>
      </c>
      <c r="G226" s="9">
        <v>4</v>
      </c>
      <c r="H226" s="7">
        <v>66138</v>
      </c>
      <c r="I226" s="7">
        <v>8000</v>
      </c>
      <c r="J226" s="6">
        <f t="shared" si="5"/>
        <v>296552</v>
      </c>
    </row>
    <row r="227" spans="1:10" ht="15.75">
      <c r="A227" s="7">
        <v>14</v>
      </c>
      <c r="B227" s="15" t="s">
        <v>10</v>
      </c>
      <c r="C227" s="9">
        <v>1</v>
      </c>
      <c r="D227" s="7">
        <v>72752</v>
      </c>
      <c r="E227" s="7">
        <v>8000</v>
      </c>
      <c r="F227" s="6">
        <f>+D226*C226+C226*E227</f>
        <v>83000</v>
      </c>
      <c r="G227" s="9">
        <v>1</v>
      </c>
      <c r="H227" s="7">
        <v>66138</v>
      </c>
      <c r="I227" s="7">
        <v>8000</v>
      </c>
      <c r="J227" s="6">
        <f t="shared" si="5"/>
        <v>74138</v>
      </c>
    </row>
    <row r="228" spans="1:10" ht="18">
      <c r="A228" s="7">
        <v>15</v>
      </c>
      <c r="B228" s="5" t="s">
        <v>41</v>
      </c>
      <c r="C228" s="9">
        <v>1</v>
      </c>
      <c r="D228" s="7">
        <v>72752</v>
      </c>
      <c r="E228" s="7">
        <v>8000</v>
      </c>
      <c r="F228" s="6">
        <f>+D227*C227+C227*E228</f>
        <v>80752</v>
      </c>
      <c r="G228" s="9">
        <v>1</v>
      </c>
      <c r="H228" s="7">
        <v>66138</v>
      </c>
      <c r="I228" s="7">
        <v>8000</v>
      </c>
      <c r="J228" s="6">
        <f t="shared" si="5"/>
        <v>74138</v>
      </c>
    </row>
    <row r="229" spans="1:10" ht="18">
      <c r="A229" s="7">
        <v>16</v>
      </c>
      <c r="B229" s="5" t="s">
        <v>42</v>
      </c>
      <c r="C229" s="9">
        <v>1</v>
      </c>
      <c r="D229" s="7">
        <v>72752</v>
      </c>
      <c r="E229" s="7">
        <v>8000</v>
      </c>
      <c r="F229" s="6">
        <f>+D228*C228+C228*E229</f>
        <v>80752</v>
      </c>
      <c r="G229" s="9">
        <v>1</v>
      </c>
      <c r="H229" s="7">
        <v>66138</v>
      </c>
      <c r="I229" s="7">
        <v>8000</v>
      </c>
      <c r="J229" s="6">
        <f t="shared" si="5"/>
        <v>74138</v>
      </c>
    </row>
    <row r="230" spans="1:10" ht="18">
      <c r="A230" s="7">
        <v>17</v>
      </c>
      <c r="B230" s="5" t="s">
        <v>108</v>
      </c>
      <c r="C230" s="9">
        <v>1</v>
      </c>
      <c r="D230" s="7"/>
      <c r="E230" s="7"/>
      <c r="F230" s="6"/>
      <c r="G230" s="9"/>
      <c r="H230" s="7"/>
      <c r="I230" s="7"/>
      <c r="J230" s="6"/>
    </row>
    <row r="231" spans="1:10" ht="18">
      <c r="A231" s="7">
        <v>18</v>
      </c>
      <c r="B231" s="5" t="s">
        <v>68</v>
      </c>
      <c r="C231" s="9">
        <v>1</v>
      </c>
      <c r="D231" s="7">
        <v>72752</v>
      </c>
      <c r="E231" s="7"/>
      <c r="F231" s="6"/>
      <c r="G231" s="9"/>
      <c r="H231" s="7"/>
      <c r="I231" s="7"/>
      <c r="J231" s="6"/>
    </row>
    <row r="232" spans="1:10" ht="18">
      <c r="A232" s="7">
        <v>19</v>
      </c>
      <c r="B232" s="5"/>
      <c r="C232" s="9"/>
      <c r="D232" s="7">
        <v>75000</v>
      </c>
      <c r="E232" s="7"/>
      <c r="F232" s="6"/>
      <c r="G232" s="9"/>
      <c r="H232" s="7"/>
      <c r="I232" s="7"/>
      <c r="J232" s="6"/>
    </row>
    <row r="233" spans="1:10" ht="18">
      <c r="A233" s="7">
        <v>20</v>
      </c>
      <c r="B233" s="5"/>
      <c r="C233" s="9"/>
      <c r="D233" s="7">
        <v>72752</v>
      </c>
      <c r="E233" s="7"/>
      <c r="F233" s="6"/>
      <c r="G233" s="9"/>
      <c r="H233" s="7"/>
      <c r="I233" s="7"/>
      <c r="J233" s="6"/>
    </row>
    <row r="234" spans="1:10" ht="18">
      <c r="A234" s="7">
        <v>21</v>
      </c>
      <c r="B234" s="5"/>
      <c r="C234" s="9"/>
      <c r="D234" s="7">
        <v>72752</v>
      </c>
      <c r="E234" s="7">
        <v>8000</v>
      </c>
      <c r="F234" s="6">
        <f>+D229*C229+C229*E234</f>
        <v>80752</v>
      </c>
      <c r="G234" s="9">
        <v>1</v>
      </c>
      <c r="H234" s="7">
        <v>66138</v>
      </c>
      <c r="I234" s="7">
        <v>8000</v>
      </c>
      <c r="J234" s="6">
        <f t="shared" si="5"/>
        <v>74138</v>
      </c>
    </row>
    <row r="235" spans="5:10" ht="15.75">
      <c r="E235" s="7">
        <v>8000</v>
      </c>
      <c r="F235" s="6" t="e">
        <f>+#REF!*#REF!+#REF!*E235</f>
        <v>#REF!</v>
      </c>
      <c r="G235" s="9">
        <v>1</v>
      </c>
      <c r="H235" s="7">
        <v>66138</v>
      </c>
      <c r="I235" s="7">
        <v>8000</v>
      </c>
      <c r="J235" s="6">
        <f t="shared" si="5"/>
        <v>74138</v>
      </c>
    </row>
    <row r="236" spans="1:10" ht="34.5" customHeight="1">
      <c r="A236" s="48" t="s">
        <v>59</v>
      </c>
      <c r="B236" s="48"/>
      <c r="C236" s="48"/>
      <c r="D236" s="48"/>
      <c r="F236" t="e">
        <f>SUM(F215:F235)</f>
        <v>#REF!</v>
      </c>
      <c r="J236">
        <f>SUM(J215:J235)</f>
        <v>898518</v>
      </c>
    </row>
    <row r="237" spans="5:9" ht="18">
      <c r="E237" s="10"/>
      <c r="I237" s="10"/>
    </row>
    <row r="238" ht="27" customHeight="1">
      <c r="A238" s="1" t="s">
        <v>75</v>
      </c>
    </row>
    <row r="239" spans="1:4" ht="18">
      <c r="A239" s="47" t="s">
        <v>50</v>
      </c>
      <c r="B239" s="47"/>
      <c r="C239" s="47"/>
      <c r="D239" s="47"/>
    </row>
    <row r="241" spans="1:4" ht="22.5">
      <c r="A241" s="2" t="s">
        <v>0</v>
      </c>
      <c r="B241" s="3" t="s">
        <v>1</v>
      </c>
      <c r="C241" s="4" t="s">
        <v>2</v>
      </c>
      <c r="D241" s="4" t="s">
        <v>51</v>
      </c>
    </row>
    <row r="242" spans="1:10" ht="34.5">
      <c r="A242" s="7">
        <v>1</v>
      </c>
      <c r="B242" s="16" t="s">
        <v>35</v>
      </c>
      <c r="C242" s="7">
        <v>1</v>
      </c>
      <c r="D242" s="7">
        <v>92000</v>
      </c>
      <c r="E242" s="4" t="s">
        <v>47</v>
      </c>
      <c r="F242" s="6"/>
      <c r="G242" s="4" t="s">
        <v>2</v>
      </c>
      <c r="H242" s="4" t="s">
        <v>3</v>
      </c>
      <c r="I242" s="4" t="s">
        <v>47</v>
      </c>
      <c r="J242" s="6"/>
    </row>
    <row r="243" spans="1:10" ht="15.75">
      <c r="A243" s="7">
        <v>2</v>
      </c>
      <c r="B243" s="14" t="s">
        <v>82</v>
      </c>
      <c r="C243" s="7">
        <v>1</v>
      </c>
      <c r="D243" s="7">
        <v>72752</v>
      </c>
      <c r="E243" s="4"/>
      <c r="F243" s="6"/>
      <c r="G243" s="4"/>
      <c r="H243" s="4"/>
      <c r="I243" s="4"/>
      <c r="J243" s="6"/>
    </row>
    <row r="244" spans="1:10" ht="15.75">
      <c r="A244" s="7">
        <v>3</v>
      </c>
      <c r="B244" s="15" t="s">
        <v>9</v>
      </c>
      <c r="C244" s="7">
        <v>1</v>
      </c>
      <c r="D244" s="7">
        <v>82000</v>
      </c>
      <c r="E244" s="7">
        <v>8000</v>
      </c>
      <c r="F244" s="6">
        <f>+D242*C242+C242*E244</f>
        <v>100000</v>
      </c>
      <c r="G244" s="7">
        <v>1</v>
      </c>
      <c r="H244" s="7">
        <v>75000</v>
      </c>
      <c r="I244" s="7">
        <v>8000</v>
      </c>
      <c r="J244" s="6">
        <f>+H244*G244+G244*I244</f>
        <v>83000</v>
      </c>
    </row>
    <row r="245" spans="1:10" ht="18">
      <c r="A245" s="7">
        <v>4</v>
      </c>
      <c r="B245" s="16" t="s">
        <v>36</v>
      </c>
      <c r="C245" s="7">
        <v>1</v>
      </c>
      <c r="D245" s="7">
        <v>72752</v>
      </c>
      <c r="E245" s="7"/>
      <c r="F245" s="6"/>
      <c r="G245" s="7"/>
      <c r="H245" s="7"/>
      <c r="I245" s="7"/>
      <c r="J245" s="6"/>
    </row>
    <row r="246" spans="1:10" ht="18">
      <c r="A246" s="7">
        <v>5</v>
      </c>
      <c r="B246" s="16" t="s">
        <v>69</v>
      </c>
      <c r="C246" s="7">
        <v>1</v>
      </c>
      <c r="D246" s="7">
        <v>72752</v>
      </c>
      <c r="E246" s="7">
        <v>8000</v>
      </c>
      <c r="F246" s="6">
        <f>+D245*C245+C245*E246</f>
        <v>80752</v>
      </c>
      <c r="G246" s="7">
        <v>1</v>
      </c>
      <c r="H246" s="7">
        <v>66138</v>
      </c>
      <c r="I246" s="7">
        <v>8000</v>
      </c>
      <c r="J246" s="6">
        <f>+H246*G246+G246*I246</f>
        <v>74138</v>
      </c>
    </row>
    <row r="247" spans="1:10" ht="18">
      <c r="A247" s="7">
        <v>6</v>
      </c>
      <c r="B247" s="16" t="s">
        <v>43</v>
      </c>
      <c r="C247" s="7">
        <v>1</v>
      </c>
      <c r="D247" s="7">
        <v>72752</v>
      </c>
      <c r="E247" s="7">
        <v>8000</v>
      </c>
      <c r="F247" s="6">
        <f>+D246*C246+C246*E247</f>
        <v>80752</v>
      </c>
      <c r="G247" s="7">
        <v>1</v>
      </c>
      <c r="H247" s="7">
        <v>66138</v>
      </c>
      <c r="I247" s="7">
        <v>8000</v>
      </c>
      <c r="J247" s="6">
        <f>+H247*G247+G247*I247</f>
        <v>74138</v>
      </c>
    </row>
    <row r="248" spans="1:10" ht="18">
      <c r="A248" s="7">
        <v>7</v>
      </c>
      <c r="B248" s="16" t="s">
        <v>44</v>
      </c>
      <c r="C248" s="7">
        <v>1</v>
      </c>
      <c r="D248" s="7">
        <v>72752</v>
      </c>
      <c r="E248" s="7">
        <v>8000</v>
      </c>
      <c r="F248" s="6">
        <f>+D247*C247+C247*E248</f>
        <v>80752</v>
      </c>
      <c r="G248" s="7">
        <v>1</v>
      </c>
      <c r="H248" s="7">
        <v>66138</v>
      </c>
      <c r="I248" s="7">
        <v>8000</v>
      </c>
      <c r="J248" s="6">
        <f>+H248*G248+G248*I248</f>
        <v>74138</v>
      </c>
    </row>
    <row r="249" spans="1:10" ht="18">
      <c r="A249" s="7">
        <v>8</v>
      </c>
      <c r="B249" s="16" t="s">
        <v>44</v>
      </c>
      <c r="C249" s="7">
        <v>1</v>
      </c>
      <c r="D249" s="7">
        <v>72752</v>
      </c>
      <c r="E249" s="7"/>
      <c r="F249" s="6"/>
      <c r="G249" s="7"/>
      <c r="H249" s="7"/>
      <c r="I249" s="7"/>
      <c r="J249" s="6"/>
    </row>
    <row r="250" spans="1:10" ht="15.75">
      <c r="A250" s="7">
        <v>9</v>
      </c>
      <c r="B250" s="14" t="s">
        <v>89</v>
      </c>
      <c r="C250" s="7">
        <v>1</v>
      </c>
      <c r="D250" s="7">
        <v>72752</v>
      </c>
      <c r="E250" s="7"/>
      <c r="F250" s="6"/>
      <c r="G250" s="7"/>
      <c r="H250" s="7"/>
      <c r="I250" s="7"/>
      <c r="J250" s="6"/>
    </row>
    <row r="251" spans="1:10" ht="18">
      <c r="A251" s="7">
        <v>10</v>
      </c>
      <c r="B251" s="16" t="s">
        <v>45</v>
      </c>
      <c r="C251" s="7">
        <v>1</v>
      </c>
      <c r="D251" s="7">
        <v>72752</v>
      </c>
      <c r="E251" s="7">
        <v>8000</v>
      </c>
      <c r="F251" s="6">
        <f>+D248*C248+C248*E251</f>
        <v>80752</v>
      </c>
      <c r="G251" s="7">
        <v>2</v>
      </c>
      <c r="H251" s="7">
        <v>66138</v>
      </c>
      <c r="I251" s="7">
        <v>8000</v>
      </c>
      <c r="J251" s="6">
        <f>+H251*G251+G251*I251</f>
        <v>148276</v>
      </c>
    </row>
    <row r="252" spans="1:10" ht="18">
      <c r="A252" s="7">
        <v>11</v>
      </c>
      <c r="B252" s="16" t="s">
        <v>46</v>
      </c>
      <c r="C252" s="7">
        <v>1</v>
      </c>
      <c r="D252" s="31">
        <v>84600</v>
      </c>
      <c r="E252" s="7"/>
      <c r="F252" s="6"/>
      <c r="G252" s="7"/>
      <c r="H252" s="7"/>
      <c r="I252" s="7"/>
      <c r="J252" s="6"/>
    </row>
    <row r="253" spans="1:10" ht="18">
      <c r="A253" s="7">
        <v>12</v>
      </c>
      <c r="B253" s="16" t="s">
        <v>46</v>
      </c>
      <c r="C253" s="7">
        <v>1</v>
      </c>
      <c r="D253" s="31">
        <v>65800</v>
      </c>
      <c r="E253" s="7"/>
      <c r="F253" s="6"/>
      <c r="G253" s="7"/>
      <c r="H253" s="7"/>
      <c r="I253" s="7"/>
      <c r="J253" s="6"/>
    </row>
    <row r="254" spans="1:10" ht="18">
      <c r="A254" s="7">
        <v>13</v>
      </c>
      <c r="B254" s="16" t="s">
        <v>46</v>
      </c>
      <c r="C254" s="7">
        <v>1</v>
      </c>
      <c r="D254" s="31">
        <v>79900</v>
      </c>
      <c r="E254" s="7"/>
      <c r="F254" s="6"/>
      <c r="G254" s="7"/>
      <c r="H254" s="7"/>
      <c r="I254" s="7"/>
      <c r="J254" s="6"/>
    </row>
    <row r="255" spans="1:10" ht="18">
      <c r="A255" s="7">
        <v>14</v>
      </c>
      <c r="B255" s="16" t="s">
        <v>46</v>
      </c>
      <c r="C255" s="7">
        <v>1</v>
      </c>
      <c r="D255" s="31">
        <v>65800</v>
      </c>
      <c r="E255" s="7"/>
      <c r="F255" s="6"/>
      <c r="G255" s="7"/>
      <c r="H255" s="7"/>
      <c r="I255" s="7"/>
      <c r="J255" s="6"/>
    </row>
    <row r="256" spans="1:10" ht="18">
      <c r="A256" s="7">
        <v>15</v>
      </c>
      <c r="B256" s="16" t="s">
        <v>46</v>
      </c>
      <c r="C256" s="7">
        <v>1</v>
      </c>
      <c r="D256" s="31">
        <v>65800</v>
      </c>
      <c r="E256" s="7"/>
      <c r="F256" s="6"/>
      <c r="G256" s="7"/>
      <c r="H256" s="7"/>
      <c r="I256" s="7"/>
      <c r="J256" s="6"/>
    </row>
    <row r="257" spans="1:10" ht="18">
      <c r="A257" s="7">
        <v>16</v>
      </c>
      <c r="B257" s="16" t="s">
        <v>46</v>
      </c>
      <c r="C257" s="7">
        <v>1</v>
      </c>
      <c r="D257" s="31">
        <v>65800</v>
      </c>
      <c r="E257" s="7"/>
      <c r="F257" s="6"/>
      <c r="G257" s="7"/>
      <c r="H257" s="7"/>
      <c r="I257" s="7"/>
      <c r="J257" s="6"/>
    </row>
    <row r="258" spans="1:10" ht="18">
      <c r="A258" s="7">
        <v>17</v>
      </c>
      <c r="B258" s="16" t="s">
        <v>46</v>
      </c>
      <c r="C258" s="7">
        <v>1</v>
      </c>
      <c r="D258" s="31">
        <v>65800</v>
      </c>
      <c r="E258" s="7"/>
      <c r="F258" s="6"/>
      <c r="G258" s="7"/>
      <c r="H258" s="7"/>
      <c r="I258" s="7"/>
      <c r="J258" s="6"/>
    </row>
    <row r="259" spans="1:10" ht="18">
      <c r="A259" s="7">
        <v>18</v>
      </c>
      <c r="B259" s="16" t="s">
        <v>46</v>
      </c>
      <c r="C259" s="7">
        <v>1</v>
      </c>
      <c r="D259" s="31">
        <v>65800</v>
      </c>
      <c r="E259" s="7"/>
      <c r="F259" s="6"/>
      <c r="G259" s="7"/>
      <c r="H259" s="7"/>
      <c r="I259" s="7"/>
      <c r="J259" s="6"/>
    </row>
    <row r="260" spans="1:10" ht="18">
      <c r="A260" s="7">
        <v>19</v>
      </c>
      <c r="B260" s="16" t="s">
        <v>46</v>
      </c>
      <c r="C260" s="7">
        <v>1</v>
      </c>
      <c r="D260" s="31">
        <v>65800</v>
      </c>
      <c r="E260" s="7">
        <v>8000</v>
      </c>
      <c r="F260" s="6">
        <f>+D251*C251+C251*E260</f>
        <v>80752</v>
      </c>
      <c r="G260" s="7">
        <v>1</v>
      </c>
      <c r="H260" s="7">
        <v>66138</v>
      </c>
      <c r="I260" s="7">
        <v>8000</v>
      </c>
      <c r="J260" s="6">
        <f>+H260*G260+G260*I260</f>
        <v>74138</v>
      </c>
    </row>
    <row r="261" spans="1:10" ht="15.75">
      <c r="A261" s="35"/>
      <c r="B261" s="35"/>
      <c r="C261" s="35"/>
      <c r="D261" s="35"/>
      <c r="E261" s="38"/>
      <c r="F261" s="6"/>
      <c r="G261" s="7"/>
      <c r="H261" s="7"/>
      <c r="I261" s="7"/>
      <c r="J261" s="6"/>
    </row>
    <row r="262" spans="2:10" ht="15.75">
      <c r="B262" s="39"/>
      <c r="C262" s="39"/>
      <c r="D262" s="39"/>
      <c r="E262" s="7">
        <v>8000</v>
      </c>
      <c r="F262" s="6" t="e">
        <f>+#REF!*#REF!+#REF!*E262</f>
        <v>#REF!</v>
      </c>
      <c r="G262" s="7">
        <v>9.3</v>
      </c>
      <c r="H262" s="7">
        <v>66138</v>
      </c>
      <c r="I262" s="7">
        <v>8000</v>
      </c>
      <c r="J262" s="6">
        <f>+H262*G262+G262*I262</f>
        <v>689483.4</v>
      </c>
    </row>
    <row r="263" spans="2:10" ht="44.25" customHeight="1">
      <c r="B263" s="48" t="s">
        <v>94</v>
      </c>
      <c r="C263" s="48"/>
      <c r="D263" s="48"/>
      <c r="E263" s="48"/>
      <c r="F263" t="e">
        <f>SUM(F244:F262)</f>
        <v>#REF!</v>
      </c>
      <c r="J263">
        <f>SUM(J244:J262)</f>
        <v>1217311.4</v>
      </c>
    </row>
    <row r="264" spans="2:10" ht="15">
      <c r="B264" s="39"/>
      <c r="C264" s="39"/>
      <c r="D264" s="39"/>
      <c r="F264" t="e">
        <f>+F263+F236+F208+F184+F183+F165+F122+F92+F66+F45+F26</f>
        <v>#REF!</v>
      </c>
      <c r="G264" t="e">
        <f>+F264*12</f>
        <v>#REF!</v>
      </c>
      <c r="J264">
        <f>+J263+J236+J208+J184+J183+J165+J122+J92+J66+J45+J26</f>
        <v>12562372.900000002</v>
      </c>
    </row>
    <row r="265" spans="1:10" ht="18">
      <c r="A265" s="1" t="s">
        <v>75</v>
      </c>
      <c r="F265" t="e">
        <f>+F264+#REF!</f>
        <v>#REF!</v>
      </c>
      <c r="G265" t="e">
        <f>+F265*12</f>
        <v>#REF!</v>
      </c>
      <c r="J265" t="e">
        <f>+J264+#REF!</f>
        <v>#REF!</v>
      </c>
    </row>
    <row r="266" spans="1:4" ht="18">
      <c r="A266" s="47" t="s">
        <v>50</v>
      </c>
      <c r="B266" s="47"/>
      <c r="C266" s="47"/>
      <c r="D266" s="47"/>
    </row>
    <row r="268" spans="1:4" ht="22.5">
      <c r="A268" s="2" t="s">
        <v>0</v>
      </c>
      <c r="B268" s="3" t="s">
        <v>1</v>
      </c>
      <c r="C268" s="4" t="s">
        <v>2</v>
      </c>
      <c r="D268" s="4" t="s">
        <v>51</v>
      </c>
    </row>
    <row r="269" spans="1:4" ht="18">
      <c r="A269" s="7">
        <v>1</v>
      </c>
      <c r="B269" s="16" t="s">
        <v>35</v>
      </c>
      <c r="C269" s="7">
        <v>1</v>
      </c>
      <c r="D269" s="7">
        <v>212000</v>
      </c>
    </row>
    <row r="270" spans="1:4" ht="18">
      <c r="A270" s="7">
        <v>2</v>
      </c>
      <c r="B270" s="16" t="s">
        <v>36</v>
      </c>
      <c r="C270" s="7">
        <v>1</v>
      </c>
      <c r="D270" s="7">
        <v>114000</v>
      </c>
    </row>
    <row r="271" spans="1:4" ht="15.75">
      <c r="A271" s="7">
        <v>3</v>
      </c>
      <c r="B271" s="15" t="s">
        <v>90</v>
      </c>
      <c r="C271" s="7">
        <v>1</v>
      </c>
      <c r="D271" s="7">
        <v>132000</v>
      </c>
    </row>
    <row r="272" spans="1:4" ht="15.75">
      <c r="A272" s="7">
        <v>4</v>
      </c>
      <c r="B272" s="14" t="s">
        <v>91</v>
      </c>
      <c r="C272" s="7">
        <v>1</v>
      </c>
      <c r="D272" s="7">
        <v>162000</v>
      </c>
    </row>
    <row r="273" spans="1:4" ht="15.75">
      <c r="A273" s="7">
        <v>5</v>
      </c>
      <c r="B273" s="14" t="s">
        <v>91</v>
      </c>
      <c r="C273" s="7">
        <v>1</v>
      </c>
      <c r="D273" s="7">
        <v>237000</v>
      </c>
    </row>
    <row r="274" spans="1:4" ht="15.75">
      <c r="A274" s="7">
        <v>6</v>
      </c>
      <c r="B274" s="14" t="s">
        <v>91</v>
      </c>
      <c r="C274" s="7">
        <v>1</v>
      </c>
      <c r="D274" s="7">
        <v>122000</v>
      </c>
    </row>
    <row r="275" spans="1:4" ht="15.75">
      <c r="A275" s="7">
        <v>7</v>
      </c>
      <c r="B275" s="14" t="s">
        <v>92</v>
      </c>
      <c r="C275" s="7">
        <v>1</v>
      </c>
      <c r="D275" s="7">
        <v>114000</v>
      </c>
    </row>
    <row r="276" spans="1:4" ht="15.75">
      <c r="A276" s="7">
        <v>8</v>
      </c>
      <c r="B276" s="14" t="s">
        <v>92</v>
      </c>
      <c r="C276" s="7">
        <v>1</v>
      </c>
      <c r="D276" s="7">
        <v>114000</v>
      </c>
    </row>
    <row r="277" spans="1:4" ht="15.75">
      <c r="A277" s="7">
        <v>9</v>
      </c>
      <c r="B277" s="14" t="s">
        <v>92</v>
      </c>
      <c r="C277" s="7">
        <v>1</v>
      </c>
      <c r="D277" s="7">
        <v>114000</v>
      </c>
    </row>
    <row r="278" spans="1:4" ht="15.75">
      <c r="A278" s="7">
        <v>10</v>
      </c>
      <c r="B278" s="14" t="s">
        <v>92</v>
      </c>
      <c r="C278" s="7">
        <v>1</v>
      </c>
      <c r="D278" s="7">
        <v>114000</v>
      </c>
    </row>
    <row r="279" spans="1:4" ht="15.75">
      <c r="A279" s="7">
        <v>11</v>
      </c>
      <c r="B279" s="14" t="s">
        <v>92</v>
      </c>
      <c r="C279" s="7">
        <v>1</v>
      </c>
      <c r="D279" s="7">
        <v>114000</v>
      </c>
    </row>
    <row r="280" spans="1:4" ht="15.75">
      <c r="A280" s="7">
        <v>12</v>
      </c>
      <c r="B280" s="14" t="s">
        <v>92</v>
      </c>
      <c r="C280" s="7">
        <v>1</v>
      </c>
      <c r="D280" s="7">
        <v>114000</v>
      </c>
    </row>
    <row r="281" spans="1:4" ht="15.75">
      <c r="A281" s="7">
        <v>13</v>
      </c>
      <c r="B281" s="14" t="s">
        <v>92</v>
      </c>
      <c r="C281" s="7">
        <v>1</v>
      </c>
      <c r="D281" s="7">
        <v>114000</v>
      </c>
    </row>
    <row r="282" spans="1:4" ht="15.75">
      <c r="A282" s="7">
        <v>14</v>
      </c>
      <c r="B282" s="14" t="s">
        <v>93</v>
      </c>
      <c r="C282" s="7">
        <v>0.5</v>
      </c>
      <c r="D282" s="7">
        <v>38740</v>
      </c>
    </row>
    <row r="283" spans="1:4" ht="18.75" customHeight="1">
      <c r="A283" s="7">
        <v>15</v>
      </c>
      <c r="B283" s="14" t="s">
        <v>93</v>
      </c>
      <c r="C283" s="7">
        <v>1.5</v>
      </c>
      <c r="D283" s="7">
        <v>100000</v>
      </c>
    </row>
    <row r="284" spans="1:4" ht="18">
      <c r="A284" s="7">
        <v>16</v>
      </c>
      <c r="B284" s="16" t="s">
        <v>45</v>
      </c>
      <c r="C284" s="7">
        <v>1</v>
      </c>
      <c r="D284" s="7">
        <v>72000</v>
      </c>
    </row>
    <row r="285" spans="1:4" ht="15.75">
      <c r="A285" s="7">
        <v>17</v>
      </c>
      <c r="B285" s="14" t="s">
        <v>96</v>
      </c>
      <c r="C285" s="7">
        <v>1</v>
      </c>
      <c r="D285" s="7">
        <v>92000</v>
      </c>
    </row>
    <row r="286" spans="1:4" ht="15.75">
      <c r="A286" s="7">
        <v>18</v>
      </c>
      <c r="B286" s="14" t="s">
        <v>109</v>
      </c>
      <c r="C286" s="7">
        <v>0.5</v>
      </c>
      <c r="D286" s="7">
        <v>40550</v>
      </c>
    </row>
    <row r="287" spans="1:4" ht="15.75">
      <c r="A287" s="7">
        <v>19</v>
      </c>
      <c r="B287" s="40" t="s">
        <v>97</v>
      </c>
      <c r="C287" s="7">
        <v>0.5</v>
      </c>
      <c r="D287" s="7">
        <v>40550</v>
      </c>
    </row>
    <row r="289" spans="2:5" ht="15">
      <c r="B289" s="46" t="s">
        <v>48</v>
      </c>
      <c r="C289" s="46"/>
      <c r="D289" s="39" t="s">
        <v>95</v>
      </c>
      <c r="E289" s="22" t="s">
        <v>78</v>
      </c>
    </row>
  </sheetData>
  <sheetProtection/>
  <mergeCells count="23">
    <mergeCell ref="B64:E64"/>
    <mergeCell ref="B263:E263"/>
    <mergeCell ref="A266:D266"/>
    <mergeCell ref="A45:D45"/>
    <mergeCell ref="A47:D47"/>
    <mergeCell ref="A92:D92"/>
    <mergeCell ref="A168:D168"/>
    <mergeCell ref="B289:C289"/>
    <mergeCell ref="A239:D239"/>
    <mergeCell ref="A131:D131"/>
    <mergeCell ref="A94:D94"/>
    <mergeCell ref="A68:D68"/>
    <mergeCell ref="A211:D211"/>
    <mergeCell ref="A236:D236"/>
    <mergeCell ref="A187:D187"/>
    <mergeCell ref="A29:D29"/>
    <mergeCell ref="A46:D46"/>
    <mergeCell ref="B1:D1"/>
    <mergeCell ref="B2:D3"/>
    <mergeCell ref="A5:D5"/>
    <mergeCell ref="A6:D6"/>
    <mergeCell ref="A7:D7"/>
    <mergeCell ref="A27:D27"/>
  </mergeCells>
  <printOptions/>
  <pageMargins left="1.0236220472440944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2018-03-07T06:37:51Z</dcterms:modified>
  <cp:category/>
  <cp:version/>
  <cp:contentType/>
  <cp:contentStatus/>
</cp:coreProperties>
</file>