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760" tabRatio="903"/>
  </bookViews>
  <sheets>
    <sheet name="Hamaynqapetaran" sheetId="1" r:id="rId1"/>
    <sheet name="Komunal (2)" sheetId="2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 " sheetId="23" r:id="rId8"/>
    <sheet name="Tiv-2Med" sheetId="15" r:id="rId9"/>
    <sheet name="Qazaqayin Gradaran" sheetId="10" r:id="rId10"/>
    <sheet name="Mankakan Gradaran" sheetId="16" r:id="rId11"/>
    <sheet name="Gexarvesti Dproc19" sheetId="14" r:id="rId12"/>
    <sheet name="թիվ 3 մանկապարտեզ" sheetId="17" r:id="rId13"/>
  </sheets>
  <definedNames>
    <definedName name="_xlnm.Print_Area" localSheetId="11">'Gexarvesti Dproc19'!$A$1:$I$28</definedName>
    <definedName name="_xlnm.Print_Area" localSheetId="0">Hamaynqapetaran!$A$1:$I$79</definedName>
    <definedName name="_xlnm.Print_Area" localSheetId="1">'Komunal (2)'!$A$1:$G$35</definedName>
    <definedName name="_xlnm.Print_Area" localSheetId="10">'Mankakan Gradaran'!$A$1:$F$31</definedName>
    <definedName name="_xlnm.Print_Area" localSheetId="4">'Mshakuyti Palat'!$A$1:$F$49</definedName>
    <definedName name="_xlnm.Print_Area" localSheetId="3">'Qaxaqayin Marzadproc'!$A$1:$F$36</definedName>
    <definedName name="_xlnm.Print_Area" localSheetId="9">'Qazaqayin Gradaran'!$A$1:$G$31</definedName>
    <definedName name="_xlnm.Print_Area" localSheetId="5">'Tiv-1Mank'!$A$1:$F$40</definedName>
    <definedName name="_xlnm.Print_Area" localSheetId="2">'Tiv-1Marzadproc'!$A$1:$F$31</definedName>
    <definedName name="_xlnm.Print_Area" localSheetId="7">'Tiv-1Med '!$A$1:$H$53</definedName>
    <definedName name="_xlnm.Print_Area" localSheetId="6">'Tiv-2Mank'!$A$1:$F$33</definedName>
    <definedName name="_xlnm.Print_Area" localSheetId="8">'Tiv-2Med'!$A$1:$H$30</definedName>
    <definedName name="_xlnm.Print_Area" localSheetId="12">'թիվ 3 մանկապարտեզ'!$A$1:$F$19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2" i="1"/>
  <c r="E72"/>
  <c r="D72"/>
  <c r="G71"/>
  <c r="G70"/>
  <c r="G69"/>
  <c r="G68"/>
  <c r="G67"/>
  <c r="G66"/>
  <c r="G65"/>
  <c r="G64"/>
  <c r="G63"/>
  <c r="G62"/>
  <c r="G61"/>
  <c r="G60"/>
  <c r="G59"/>
  <c r="G58"/>
  <c r="G56"/>
  <c r="G55"/>
  <c r="G54"/>
  <c r="G53"/>
  <c r="G52"/>
  <c r="G51"/>
  <c r="G50"/>
  <c r="G48"/>
  <c r="G46"/>
  <c r="G44"/>
  <c r="G43"/>
  <c r="G42"/>
  <c r="G41"/>
  <c r="G40"/>
  <c r="G39"/>
  <c r="G37"/>
  <c r="G36"/>
  <c r="G35"/>
  <c r="G34"/>
  <c r="G33"/>
  <c r="G32"/>
  <c r="G31"/>
  <c r="G29"/>
  <c r="G28"/>
  <c r="G27"/>
  <c r="G26"/>
  <c r="G25"/>
  <c r="G24"/>
  <c r="G23"/>
  <c r="G22"/>
  <c r="G21"/>
  <c r="G19"/>
  <c r="G17"/>
  <c r="G16"/>
  <c r="G15"/>
  <c r="G14"/>
  <c r="G13"/>
  <c r="G12"/>
  <c r="G10"/>
  <c r="G72" s="1"/>
  <c r="C29" i="4" l="1"/>
  <c r="H18" i="14" l="1"/>
  <c r="D18"/>
  <c r="D20" s="1"/>
  <c r="C18"/>
  <c r="E22" i="15" l="1"/>
  <c r="F22"/>
  <c r="C22"/>
  <c r="E25"/>
  <c r="G24" i="23"/>
  <c r="F22"/>
  <c r="E22"/>
  <c r="C22"/>
  <c r="D25" l="1"/>
  <c r="G21"/>
  <c r="G20"/>
  <c r="G19"/>
  <c r="G18"/>
  <c r="G17"/>
  <c r="G16"/>
  <c r="G15"/>
  <c r="G14"/>
  <c r="G13"/>
  <c r="G12"/>
  <c r="G11"/>
  <c r="G10"/>
  <c r="G9"/>
  <c r="G22" l="1"/>
  <c r="G25" s="1"/>
  <c r="E30" i="22"/>
  <c r="D30"/>
  <c r="C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0" l="1"/>
  <c r="C22" i="16"/>
  <c r="G20" i="15" l="1"/>
  <c r="E24" i="10"/>
  <c r="F24" s="1"/>
  <c r="F22" i="4" l="1"/>
  <c r="I9" i="14" l="1"/>
  <c r="D34" i="6" l="1"/>
  <c r="F8" i="7" l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9" i="6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7" i="5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E22" i="3" l="1"/>
  <c r="D22"/>
  <c r="C22"/>
  <c r="C27" i="7" l="1"/>
  <c r="E29" i="4" l="1"/>
  <c r="D29" l="1"/>
  <c r="F28" l="1"/>
  <c r="E44" i="5" l="1"/>
  <c r="D44"/>
  <c r="C44"/>
  <c r="C34" i="6"/>
  <c r="F44" i="5" l="1"/>
  <c r="E34" i="6"/>
  <c r="F34" l="1"/>
  <c r="E12" i="17"/>
  <c r="D12"/>
  <c r="C12"/>
  <c r="F9"/>
  <c r="F12" l="1"/>
  <c r="E22" i="16"/>
  <c r="D22"/>
  <c r="F21"/>
  <c r="F20"/>
  <c r="F19"/>
  <c r="F18"/>
  <c r="F17"/>
  <c r="F16"/>
  <c r="F15"/>
  <c r="F14"/>
  <c r="F13"/>
  <c r="F12"/>
  <c r="F11"/>
  <c r="F10"/>
  <c r="F9"/>
  <c r="G21" i="15"/>
  <c r="G19"/>
  <c r="G18"/>
  <c r="G17"/>
  <c r="G16"/>
  <c r="G15"/>
  <c r="G14"/>
  <c r="G13"/>
  <c r="G12"/>
  <c r="G11"/>
  <c r="G10"/>
  <c r="G9"/>
  <c r="G8"/>
  <c r="G22" l="1"/>
  <c r="G25" s="1"/>
  <c r="F22" i="16"/>
  <c r="E27" i="7"/>
  <c r="D27"/>
  <c r="F8" i="3"/>
  <c r="F9"/>
  <c r="F10"/>
  <c r="F11"/>
  <c r="F12"/>
  <c r="F13"/>
  <c r="F14"/>
  <c r="F15"/>
  <c r="F16"/>
  <c r="F17"/>
  <c r="F18"/>
  <c r="F19"/>
  <c r="F20"/>
  <c r="F21"/>
  <c r="F22" l="1"/>
  <c r="E18" i="10" l="1"/>
  <c r="F18" s="1"/>
  <c r="D26"/>
  <c r="F25"/>
  <c r="C26"/>
  <c r="I14" i="14" l="1"/>
  <c r="I13"/>
  <c r="I12"/>
  <c r="I11"/>
  <c r="I10"/>
  <c r="I8"/>
  <c r="I7"/>
  <c r="I17" l="1"/>
  <c r="I16"/>
  <c r="I15"/>
  <c r="I18" s="1"/>
  <c r="I20" s="1"/>
  <c r="E16" i="10" l="1"/>
  <c r="E23" l="1"/>
  <c r="E22"/>
  <c r="F22" s="1"/>
  <c r="E21"/>
  <c r="F21" s="1"/>
  <c r="E20"/>
  <c r="F20" s="1"/>
  <c r="E19"/>
  <c r="F19" s="1"/>
  <c r="F17"/>
  <c r="F16"/>
  <c r="E15"/>
  <c r="F15" s="1"/>
  <c r="E14"/>
  <c r="F14" s="1"/>
  <c r="E13"/>
  <c r="F12"/>
  <c r="F11"/>
  <c r="F10"/>
  <c r="F9"/>
  <c r="F27" i="4"/>
  <c r="F26"/>
  <c r="F25"/>
  <c r="F24"/>
  <c r="F23"/>
  <c r="F21"/>
  <c r="F20"/>
  <c r="F19"/>
  <c r="F18"/>
  <c r="F17"/>
  <c r="F16"/>
  <c r="F15"/>
  <c r="F14"/>
  <c r="F13"/>
  <c r="F12"/>
  <c r="F11"/>
  <c r="F10"/>
  <c r="F9"/>
  <c r="F8"/>
  <c r="F29" l="1"/>
  <c r="F27" i="7"/>
  <c r="F23" i="10"/>
  <c r="E26"/>
  <c r="F13"/>
  <c r="F26" l="1"/>
</calcChain>
</file>

<file path=xl/sharedStrings.xml><?xml version="1.0" encoding="utf-8"?>
<sst xmlns="http://schemas.openxmlformats.org/spreadsheetml/2006/main" count="565" uniqueCount="242">
  <si>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</si>
  <si>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</si>
  <si>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</si>
  <si>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</si>
  <si>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</si>
  <si>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</si>
  <si>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</si>
  <si>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</si>
  <si>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</si>
  <si>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</si>
  <si>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</si>
  <si>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</si>
  <si>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</si>
  <si>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</si>
  <si>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</si>
  <si>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</si>
  <si>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</si>
  <si>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</si>
  <si>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</si>
  <si>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</si>
  <si>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</si>
  <si>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</si>
  <si>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</si>
  <si>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</si>
  <si>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</si>
  <si>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</si>
  <si>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</si>
  <si>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</si>
  <si>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</si>
  <si>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</si>
  <si>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</si>
  <si>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</si>
  <si>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</si>
  <si>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</si>
  <si>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</si>
  <si>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</si>
  <si>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</si>
  <si>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</si>
  <si>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</si>
  <si>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</si>
  <si>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</si>
  <si>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</si>
  <si>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</si>
  <si>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</si>
  <si>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</si>
  <si>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</si>
  <si>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</si>
  <si>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</si>
  <si>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</si>
  <si>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</si>
  <si>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</si>
  <si>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</si>
  <si>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</si>
  <si>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</si>
  <si>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</si>
  <si>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</si>
  <si>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</si>
  <si>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</si>
  <si>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</si>
  <si>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</si>
  <si>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</si>
  <si>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</si>
  <si>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</si>
  <si>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</si>
  <si>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</si>
  <si>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</si>
  <si>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</si>
  <si>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</si>
  <si>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</si>
  <si>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</si>
  <si>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</si>
  <si>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</si>
  <si>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</si>
  <si>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</si>
  <si>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</si>
  <si>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</si>
  <si>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</si>
  <si>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</si>
  <si>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</si>
  <si>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</si>
  <si>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</si>
  <si>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</si>
  <si>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</si>
  <si>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</si>
  <si>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</si>
  <si>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</si>
  <si>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</si>
  <si>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</si>
  <si>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</si>
  <si>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</si>
  <si>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</si>
  <si>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</si>
  <si>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</si>
  <si>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</si>
  <si>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</si>
  <si>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</si>
  <si>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</si>
  <si>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</si>
  <si>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</si>
  <si>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Մարգարյան Արտակ Յուրիկի</t>
  </si>
  <si>
    <t>Զարոյան Հրանտ Արամի</t>
  </si>
  <si>
    <t>Առաջին կարգի մասնագետ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</si>
  <si>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</si>
  <si>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</si>
  <si>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</si>
  <si>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</si>
  <si>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</si>
  <si>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</si>
  <si>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</si>
  <si>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</si>
  <si>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</si>
  <si>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</si>
  <si>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</si>
  <si>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>Առաջատար մասնագտ</t>
  </si>
  <si>
    <t>Առաջատար մասնագետ Այրք</t>
  </si>
  <si>
    <t xml:space="preserve">Զարոյան Մարտիկ Ռազմիկի  </t>
  </si>
  <si>
    <t>Առաջատար մասնագետ Վ,Շորժա</t>
  </si>
  <si>
    <t>Առաջատար մասնագետ Ն,Շորժա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</si>
  <si>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</si>
  <si>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</si>
  <si>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</si>
  <si>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</si>
  <si>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</si>
  <si>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</si>
  <si>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</si>
  <si>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Շաբոյան Ռուզաննա Միշայի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</si>
  <si>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</si>
  <si>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</si>
  <si>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</si>
  <si>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</si>
  <si>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Գլխ.հաշվ</t>
  </si>
  <si>
    <t>Աշխ.կազմ</t>
  </si>
  <si>
    <t xml:space="preserve">բանվոր </t>
  </si>
  <si>
    <t>վարորդ</t>
  </si>
  <si>
    <t>բանվոր</t>
  </si>
  <si>
    <t>Բարձր լեռնային /ՀՀ դրամով/</t>
  </si>
  <si>
    <t xml:space="preserve">                                         Վարդենիսի թիվ 1 մարզադպրոց ՀՈԱԿ</t>
  </si>
  <si>
    <t xml:space="preserve">                                                                                    Վարդենիսի թիվ 2-րդ մանկապարտեզ ՀՈԱԿ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</si>
  <si>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</si>
  <si>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</si>
  <si>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</si>
  <si>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                    </t>
  </si>
  <si>
    <t>Բանվոր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</si>
  <si>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</si>
  <si>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</si>
  <si>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</si>
  <si>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</si>
  <si>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Բարսեղյան Քնարիկ Ադիբեկի</t>
  </si>
  <si>
    <t>Գրիգորյան Գարիկ Սեյարանի</t>
  </si>
  <si>
    <t>Մելքոնյան Արամ Արմենի</t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</si>
  <si>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</si>
  <si>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</si>
  <si>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</si>
  <si>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</si>
  <si>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</si>
  <si>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</si>
  <si>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</si>
  <si>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</si>
  <si>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</si>
  <si>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>Ներքին  աուդիտի բաժին</t>
  </si>
  <si>
    <t xml:space="preserve">Համայնքի ղեկավար 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</si>
  <si>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</si>
  <si>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</si>
  <si>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 xml:space="preserve">                                                             Վարդենիսի թիվ 3-րդ մանկապարտեզ ՀՈԱԿ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</si>
  <si>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</si>
  <si>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</si>
  <si>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</si>
  <si>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</si>
  <si>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</si>
  <si>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</si>
  <si>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</si>
  <si>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</si>
  <si>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</si>
  <si>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Առաջին կարգի մասնագետ </t>
  </si>
  <si>
    <t>Առաջատար մասնագետ - սոցիալական աշխատող</t>
  </si>
  <si>
    <t>Փոխ.դաÛ³Ï</t>
  </si>
  <si>
    <t>Դահլիճի աշխատանքները համակարգող</t>
  </si>
  <si>
    <t>Երգիչ</t>
  </si>
  <si>
    <t>Ասմունքի խմբակավար</t>
  </si>
  <si>
    <t>Մասայական միջոցառումների ղեկավար</t>
  </si>
  <si>
    <t>Ստեղծագործական խմբի խմբակավար</t>
  </si>
  <si>
    <t>Հաղորդավար</t>
  </si>
  <si>
    <t>Հմուտ ձեռքերի խմբակավար</t>
  </si>
  <si>
    <t>Ֆուրշետի խմբակավար</t>
  </si>
  <si>
    <t>Ասեղնագործության խմբակավար</t>
  </si>
  <si>
    <t>Մանկական թատրոնի ղեկավար</t>
  </si>
  <si>
    <t>Խմբակավար-Երգչուհի</t>
  </si>
  <si>
    <t>Ազգագրական երգի և պարի խմբի ղեկավար</t>
  </si>
  <si>
    <t>Մանուկյան Արտակ Արծրունի</t>
  </si>
  <si>
    <t>Մելիքյան Նարինե Արամի</t>
  </si>
  <si>
    <t>Գրիգորյան Աննա Սամվելի</t>
  </si>
  <si>
    <t>Հակոբյան Ամալյա Մերուժանի</t>
  </si>
  <si>
    <t>Ստեփանյան Սահակ Հենրիկի</t>
  </si>
  <si>
    <t>Արզոյան Արմեն Պուշկինի</t>
  </si>
  <si>
    <t xml:space="preserve">Հակոբյան Քնարիկ </t>
  </si>
  <si>
    <t>Բանվոր (այլընտրանքային)</t>
  </si>
  <si>
    <t>Սպորտի և մարզադպրոցների աշխատանքների կազմակերպման համակարգող</t>
  </si>
  <si>
    <t>հավելված --1</t>
  </si>
  <si>
    <t>Գրիգորյան Նաթան</t>
  </si>
  <si>
    <t xml:space="preserve">Մարզիչ </t>
  </si>
  <si>
    <t>Հովսեփյան Նարե Անդրանիկի</t>
  </si>
  <si>
    <t xml:space="preserve">Հովհաննիսյան Սուսաննա Ալբերտի </t>
  </si>
  <si>
    <t xml:space="preserve">Մադոյան Աշոտ   Հրանտի                                      </t>
  </si>
  <si>
    <t xml:space="preserve">Երանոսյանի  Նարինե Ավետիքի                   </t>
  </si>
  <si>
    <t>Ասատրյան Էրիկա Վահրամի</t>
  </si>
  <si>
    <t xml:space="preserve"> Արզոյան Արևիկ Հովհաննեսի </t>
  </si>
  <si>
    <t xml:space="preserve"> բանվոր</t>
  </si>
  <si>
    <t xml:space="preserve">  բանվոր</t>
  </si>
  <si>
    <t>պահակ</t>
  </si>
  <si>
    <t>Արտաքին հարաբերություների և կազմակերպությունների հետ կապերի պատասխանատու</t>
  </si>
  <si>
    <t>խմբավար</t>
  </si>
  <si>
    <t>Գոբելենի խմբավար</t>
  </si>
  <si>
    <t>-</t>
  </si>
  <si>
    <t>Ä³Ù³í×³ñ</t>
  </si>
  <si>
    <t xml:space="preserve">Վարդենիսի Կոմունալ տնտեսություն և բարեկարգում ՀՈԱԿ </t>
  </si>
  <si>
    <t>վարորդ- բանվոր</t>
  </si>
  <si>
    <t>Հահաքագրող -գանձ.</t>
  </si>
  <si>
    <t>ä³Ñ³Ï</t>
  </si>
  <si>
    <t>¸³ßÝ³Ùáõñ É³ñáÕ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</si>
  <si>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</si>
  <si>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</si>
  <si>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</si>
  <si>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</si>
  <si>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</si>
  <si>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</si>
  <si>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</si>
  <si>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</si>
  <si>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</si>
  <si>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</si>
  <si>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*140</t>
  </si>
  <si>
    <t>¸³ëË»Ï³Ï³Ý</t>
  </si>
  <si>
    <t>20.12. 2019թ.  N 131-Ա որոշման</t>
  </si>
  <si>
    <t xml:space="preserve">   Ֆին. Բաժնի պետª                           Պավլկ Պողոսյան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</si>
  <si>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</si>
  <si>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</si>
  <si>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Քաղաքային մարզադպրոց ՀՈԱԿ</t>
  </si>
  <si>
    <t xml:space="preserve">                  Վարդենիսի թիվ 1 մանկապարտեզ ՀՈԱԿ</t>
  </si>
  <si>
    <t>22,9</t>
  </si>
  <si>
    <t>11,1</t>
  </si>
  <si>
    <t>11,5</t>
  </si>
  <si>
    <t>0,75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</si>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</sst>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2"/>
      <color indexed="8"/>
      <name val="GHEA Grapalat"/>
      <family val="3"/>
    </font>
    <font>
      <i/>
      <sz val="11"/>
      <color theme="1"/>
      <name val="Calibri"/>
      <family val="2"/>
      <scheme val="minor"/>
    </font>
    <font>
      <sz val="11"/>
      <color theme="1"/>
      <name val="Arial LatArm"/>
      <family val="2"/>
    </font>
    <font>
      <sz val="10"/>
      <color indexed="8"/>
      <name val="Arial LatArm"/>
      <family val="2"/>
    </font>
    <font>
      <i/>
      <sz val="11"/>
      <color rgb="FFFF000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3" xfId="0" applyFont="1" applyBorder="1" applyAlignment="1"/>
    <xf numFmtId="0" fontId="9" fillId="0" borderId="13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13" fillId="0" borderId="0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4" xfId="0" applyFont="1" applyBorder="1"/>
    <xf numFmtId="0" fontId="16" fillId="0" borderId="0" xfId="0" applyFont="1" applyAlignment="1">
      <alignment horizontal="center"/>
    </xf>
    <xf numFmtId="0" fontId="10" fillId="0" borderId="0" xfId="0" applyFont="1"/>
    <xf numFmtId="0" fontId="18" fillId="0" borderId="0" xfId="0" applyFont="1"/>
    <xf numFmtId="0" fontId="9" fillId="0" borderId="22" xfId="0" applyFont="1" applyBorder="1" applyAlignment="1">
      <alignment horizontal="center" vertical="center" wrapText="1"/>
    </xf>
    <xf numFmtId="0" fontId="18" fillId="0" borderId="4" xfId="0" applyFont="1" applyBorder="1"/>
    <xf numFmtId="0" fontId="18" fillId="0" borderId="16" xfId="0" applyFont="1" applyBorder="1"/>
    <xf numFmtId="0" fontId="18" fillId="0" borderId="3" xfId="0" applyFont="1" applyBorder="1"/>
    <xf numFmtId="0" fontId="18" fillId="0" borderId="5" xfId="0" applyFont="1" applyBorder="1"/>
    <xf numFmtId="0" fontId="18" fillId="0" borderId="24" xfId="0" applyFont="1" applyBorder="1"/>
    <xf numFmtId="0" fontId="18" fillId="0" borderId="6" xfId="0" applyFont="1" applyBorder="1"/>
    <xf numFmtId="0" fontId="18" fillId="0" borderId="9" xfId="0" applyFont="1" applyBorder="1"/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8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Border="1" applyAlignment="1"/>
    <xf numFmtId="0" fontId="13" fillId="0" borderId="0" xfId="0" applyFont="1" applyBorder="1" applyAlignment="1"/>
    <xf numFmtId="0" fontId="17" fillId="0" borderId="3" xfId="0" applyFont="1" applyBorder="1"/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7" fillId="0" borderId="3" xfId="0" applyFont="1" applyBorder="1" applyAlignment="1"/>
    <xf numFmtId="0" fontId="0" fillId="0" borderId="0" xfId="0" applyAlignment="1"/>
    <xf numFmtId="0" fontId="17" fillId="0" borderId="8" xfId="0" applyFont="1" applyBorder="1" applyAlignment="1"/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4" xfId="0" applyFont="1" applyBorder="1"/>
    <xf numFmtId="0" fontId="25" fillId="0" borderId="4" xfId="0" applyFont="1" applyBorder="1"/>
    <xf numFmtId="0" fontId="17" fillId="0" borderId="3" xfId="0" applyFont="1" applyBorder="1" applyAlignment="1">
      <alignment wrapText="1"/>
    </xf>
    <xf numFmtId="0" fontId="24" fillId="0" borderId="3" xfId="0" applyFont="1" applyBorder="1"/>
    <xf numFmtId="0" fontId="17" fillId="2" borderId="3" xfId="0" applyFont="1" applyFill="1" applyBorder="1"/>
    <xf numFmtId="2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0" fillId="4" borderId="0" xfId="0" applyFill="1"/>
    <xf numFmtId="164" fontId="18" fillId="0" borderId="4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27" fillId="0" borderId="0" xfId="0" applyFont="1"/>
    <xf numFmtId="0" fontId="27" fillId="4" borderId="0" xfId="0" applyFont="1" applyFill="1"/>
    <xf numFmtId="0" fontId="18" fillId="0" borderId="8" xfId="0" applyFont="1" applyBorder="1"/>
    <xf numFmtId="0" fontId="18" fillId="0" borderId="23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4" fillId="0" borderId="0" xfId="0" applyFont="1" applyAlignment="1"/>
    <xf numFmtId="0" fontId="16" fillId="0" borderId="0" xfId="0" applyFont="1" applyBorder="1"/>
    <xf numFmtId="0" fontId="5" fillId="0" borderId="0" xfId="0" applyFont="1" applyBorder="1"/>
    <xf numFmtId="0" fontId="9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2" borderId="0" xfId="0" applyFont="1" applyFill="1"/>
    <xf numFmtId="0" fontId="17" fillId="0" borderId="26" xfId="0" applyFont="1" applyBorder="1" applyAlignment="1"/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0" fontId="17" fillId="2" borderId="4" xfId="0" applyFont="1" applyFill="1" applyBorder="1" applyAlignment="1">
      <alignment horizontal="center"/>
    </xf>
    <xf numFmtId="0" fontId="0" fillId="2" borderId="0" xfId="0" applyFill="1"/>
    <xf numFmtId="0" fontId="20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/>
    <xf numFmtId="0" fontId="18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27" xfId="0" applyFont="1" applyBorder="1"/>
    <xf numFmtId="0" fontId="17" fillId="0" borderId="3" xfId="0" applyFont="1" applyBorder="1" applyAlignment="1">
      <alignment wrapText="1" shrinkToFit="1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8" xfId="0" applyFont="1" applyFill="1" applyBorder="1"/>
    <xf numFmtId="0" fontId="18" fillId="2" borderId="6" xfId="0" applyFont="1" applyFill="1" applyBorder="1"/>
    <xf numFmtId="0" fontId="5" fillId="2" borderId="0" xfId="0" applyFont="1" applyFill="1"/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30" fillId="0" borderId="0" xfId="0" applyFont="1"/>
    <xf numFmtId="0" fontId="4" fillId="0" borderId="0" xfId="0" applyFont="1" applyBorder="1" applyAlignment="1">
      <alignment horizontal="center"/>
    </xf>
    <xf numFmtId="0" fontId="27" fillId="0" borderId="0" xfId="0" applyFont="1" applyBorder="1"/>
    <xf numFmtId="0" fontId="4" fillId="0" borderId="22" xfId="0" applyFont="1" applyBorder="1" applyAlignment="1">
      <alignment horizontal="center" vertical="center" wrapText="1"/>
    </xf>
    <xf numFmtId="0" fontId="27" fillId="0" borderId="16" xfId="0" applyFont="1" applyBorder="1"/>
    <xf numFmtId="0" fontId="27" fillId="0" borderId="4" xfId="0" applyFont="1" applyBorder="1"/>
    <xf numFmtId="0" fontId="27" fillId="0" borderId="3" xfId="0" applyFont="1" applyBorder="1"/>
    <xf numFmtId="0" fontId="27" fillId="2" borderId="3" xfId="0" applyFont="1" applyFill="1" applyBorder="1" applyAlignment="1">
      <alignment horizontal="left" vertical="top"/>
    </xf>
    <xf numFmtId="0" fontId="27" fillId="2" borderId="3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/>
    </xf>
    <xf numFmtId="0" fontId="27" fillId="2" borderId="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 wrapText="1" shrinkToFit="1"/>
    </xf>
    <xf numFmtId="0" fontId="27" fillId="2" borderId="4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 shrinkToFit="1"/>
    </xf>
    <xf numFmtId="0" fontId="5" fillId="0" borderId="0" xfId="0" applyFont="1" applyAlignment="1"/>
    <xf numFmtId="0" fontId="18" fillId="2" borderId="3" xfId="0" applyFont="1" applyFill="1" applyBorder="1" applyAlignment="1">
      <alignment wrapText="1" shrinkToFit="1"/>
    </xf>
    <xf numFmtId="0" fontId="18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23" fillId="0" borderId="4" xfId="0" applyFont="1" applyBorder="1"/>
    <xf numFmtId="0" fontId="23" fillId="0" borderId="3" xfId="0" applyFont="1" applyBorder="1"/>
    <xf numFmtId="0" fontId="24" fillId="2" borderId="3" xfId="0" applyFont="1" applyFill="1" applyBorder="1"/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7" xfId="0" applyFont="1" applyBorder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17" fillId="0" borderId="28" xfId="0" applyFont="1" applyBorder="1" applyAlignment="1">
      <alignment horizontal="right"/>
    </xf>
    <xf numFmtId="0" fontId="17" fillId="0" borderId="27" xfId="0" applyFont="1" applyBorder="1" applyAlignment="1">
      <alignment horizontal="right" wrapText="1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center" wrapText="1"/>
    </xf>
    <xf numFmtId="0" fontId="9" fillId="0" borderId="29" xfId="0" applyFont="1" applyBorder="1"/>
    <xf numFmtId="0" fontId="4" fillId="0" borderId="31" xfId="0" applyFont="1" applyBorder="1" applyAlignment="1">
      <alignment horizontal="center"/>
    </xf>
    <xf numFmtId="0" fontId="9" fillId="0" borderId="31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3" fillId="5" borderId="0" xfId="0" applyFont="1" applyFill="1"/>
    <xf numFmtId="0" fontId="9" fillId="0" borderId="3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3" borderId="1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26" fillId="4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9" fillId="4" borderId="15" xfId="0" applyFont="1" applyFill="1" applyBorder="1" applyAlignment="1">
      <alignment horizontal="center" vertical="top" wrapText="1"/>
    </xf>
    <xf numFmtId="0" fontId="19" fillId="4" borderId="17" xfId="0" applyFont="1" applyFill="1" applyBorder="1" applyAlignment="1">
      <alignment horizontal="center" vertical="top" wrapText="1"/>
    </xf>
    <xf numFmtId="0" fontId="19" fillId="4" borderId="18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5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9" fillId="3" borderId="2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29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3" borderId="21" xfId="0" applyFont="1" applyFill="1" applyBorder="1" applyAlignment="1">
      <alignment horizontal="right"/>
    </xf>
    <xf numFmtId="0" fontId="33" fillId="6" borderId="3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wrapText="1" shrinkToFi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7" fillId="6" borderId="3" xfId="0" applyFont="1" applyFill="1" applyBorder="1"/>
    <xf numFmtId="0" fontId="27" fillId="6" borderId="4" xfId="0" applyFont="1" applyFill="1" applyBorder="1" applyAlignment="1">
      <alignment horizontal="left" vertical="top" wrapText="1" shrinkToFit="1"/>
    </xf>
    <xf numFmtId="0" fontId="31" fillId="2" borderId="1" xfId="0" applyFont="1" applyFill="1" applyBorder="1" applyAlignment="1">
      <alignment horizontal="left" vertical="center" wrapText="1"/>
    </xf>
    <xf numFmtId="0" fontId="31" fillId="6" borderId="3" xfId="0" applyFont="1" applyFill="1" applyBorder="1" applyAlignment="1">
      <alignment horizontal="left"/>
    </xf>
    <xf numFmtId="0" fontId="27" fillId="6" borderId="3" xfId="0" applyFont="1" applyFill="1" applyBorder="1" applyAlignment="1">
      <alignment horizontal="left" vertical="center"/>
    </xf>
    <xf numFmtId="0" fontId="27" fillId="0" borderId="3" xfId="0" applyFont="1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A51" zoomScaleNormal="100" workbookViewId="0">
      <selection activeCell="J83" sqref="J83"/>
    </sheetView>
  </sheetViews>
  <sheetFormatPr defaultRowHeight="15.75"/>
  <cols>
    <col min="1" max="1" width="4.7109375" style="77" customWidth="1"/>
    <col min="2" max="2" width="41.28515625" style="34" customWidth="1"/>
    <col min="3" max="3" width="0.140625" style="77" customWidth="1"/>
    <col min="4" max="4" width="5.42578125" style="43" customWidth="1"/>
    <col min="5" max="5" width="17.42578125" style="34" customWidth="1"/>
    <col min="6" max="6" width="12.5703125" style="34" customWidth="1"/>
    <col min="7" max="7" width="14.28515625" style="34" customWidth="1"/>
    <col min="8" max="8" width="16" style="43" customWidth="1"/>
    <col min="9" max="9" width="3.5703125" style="34" hidden="1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87"/>
      <c r="B1" s="87"/>
      <c r="C1" s="124" t="s">
        <v>141</v>
      </c>
      <c r="D1" s="29"/>
      <c r="E1" s="29"/>
      <c r="F1" s="194" t="s">
        <v>197</v>
      </c>
      <c r="G1" s="194"/>
      <c r="H1" s="194"/>
      <c r="I1" s="87"/>
    </row>
    <row r="2" spans="1:14" s="54" customFormat="1" ht="18.75" customHeight="1">
      <c r="A2" s="55"/>
      <c r="B2" s="123"/>
      <c r="C2" s="125"/>
      <c r="D2" s="55"/>
      <c r="E2" s="55"/>
      <c r="F2" s="204" t="s">
        <v>152</v>
      </c>
      <c r="G2" s="204"/>
      <c r="H2" s="204"/>
      <c r="I2" s="55"/>
    </row>
    <row r="3" spans="1:14" s="54" customFormat="1" ht="20.25" customHeight="1">
      <c r="A3" s="83"/>
      <c r="B3" s="122"/>
      <c r="C3" s="18"/>
      <c r="D3" s="81"/>
      <c r="E3" s="202" t="s">
        <v>231</v>
      </c>
      <c r="F3" s="202"/>
      <c r="G3" s="202"/>
      <c r="H3" s="202"/>
      <c r="I3" s="202"/>
    </row>
    <row r="4" spans="1:14" ht="3" customHeight="1">
      <c r="B4" s="141"/>
      <c r="C4" s="126"/>
      <c r="D4" s="86"/>
      <c r="E4" s="85"/>
      <c r="H4" s="63"/>
      <c r="I4" s="63"/>
      <c r="J4" s="63"/>
      <c r="K4" s="63"/>
      <c r="L4" s="63"/>
      <c r="M4" s="63"/>
      <c r="N4" s="63"/>
    </row>
    <row r="5" spans="1:14" s="74" customFormat="1" ht="23.25" customHeight="1" thickBot="1">
      <c r="A5" s="78"/>
      <c r="B5" s="198" t="s">
        <v>139</v>
      </c>
      <c r="C5" s="198"/>
      <c r="D5" s="198"/>
      <c r="E5" s="198"/>
      <c r="F5" s="198"/>
      <c r="G5" s="198"/>
      <c r="H5" s="198"/>
      <c r="I5" s="198"/>
    </row>
    <row r="6" spans="1:14" ht="0.75" hidden="1" customHeight="1" thickBot="1"/>
    <row r="7" spans="1:14" ht="16.5" hidden="1" thickBot="1"/>
    <row r="8" spans="1:14" s="10" customFormat="1" ht="117.75" customHeight="1" thickBot="1">
      <c r="A8" s="35" t="s">
        <v>1</v>
      </c>
      <c r="B8" s="30" t="s">
        <v>21</v>
      </c>
      <c r="C8" s="127" t="s">
        <v>71</v>
      </c>
      <c r="D8" s="30" t="s">
        <v>22</v>
      </c>
      <c r="E8" s="30" t="s">
        <v>23</v>
      </c>
      <c r="F8" s="35" t="s">
        <v>135</v>
      </c>
      <c r="G8" s="35" t="s">
        <v>6</v>
      </c>
      <c r="H8" s="35" t="s">
        <v>72</v>
      </c>
      <c r="I8" s="35" t="s">
        <v>7</v>
      </c>
    </row>
    <row r="9" spans="1:14" s="74" customFormat="1" ht="18.75" customHeight="1">
      <c r="A9" s="195" t="s">
        <v>145</v>
      </c>
      <c r="B9" s="196"/>
      <c r="C9" s="196"/>
      <c r="D9" s="196"/>
      <c r="E9" s="196"/>
      <c r="F9" s="196"/>
      <c r="G9" s="196"/>
      <c r="H9" s="196"/>
      <c r="I9" s="197"/>
    </row>
    <row r="10" spans="1:14" s="10" customFormat="1" ht="18" customHeight="1">
      <c r="A10" s="80">
        <v>1</v>
      </c>
      <c r="B10" s="37" t="s">
        <v>160</v>
      </c>
      <c r="C10" s="128" t="s">
        <v>149</v>
      </c>
      <c r="D10" s="45">
        <v>1</v>
      </c>
      <c r="E10" s="37">
        <v>430000</v>
      </c>
      <c r="F10" s="37">
        <v>8000</v>
      </c>
      <c r="G10" s="37">
        <f>+F10+E10</f>
        <v>438000</v>
      </c>
      <c r="H10" s="45" t="s">
        <v>212</v>
      </c>
      <c r="I10" s="40">
        <v>1975</v>
      </c>
      <c r="K10" s="16"/>
    </row>
    <row r="11" spans="1:14" s="89" customFormat="1" ht="15.75" customHeight="1">
      <c r="A11" s="203" t="s">
        <v>144</v>
      </c>
      <c r="B11" s="203"/>
      <c r="C11" s="203"/>
      <c r="D11" s="203"/>
      <c r="E11" s="203"/>
      <c r="F11" s="203"/>
      <c r="G11" s="203"/>
      <c r="H11" s="203"/>
      <c r="I11" s="203"/>
      <c r="K11" s="16"/>
    </row>
    <row r="12" spans="1:14" s="10" customFormat="1" ht="15.75" customHeight="1">
      <c r="A12" s="79">
        <v>2</v>
      </c>
      <c r="B12" s="36" t="s">
        <v>73</v>
      </c>
      <c r="C12" s="129" t="s">
        <v>188</v>
      </c>
      <c r="D12" s="44">
        <v>1</v>
      </c>
      <c r="E12" s="36">
        <v>340000</v>
      </c>
      <c r="F12" s="36">
        <v>8000</v>
      </c>
      <c r="G12" s="36">
        <f t="shared" ref="G12:G17" si="0">+F12+E12</f>
        <v>348000</v>
      </c>
      <c r="H12" s="75">
        <v>79</v>
      </c>
      <c r="I12" s="39">
        <v>1981</v>
      </c>
    </row>
    <row r="13" spans="1:14" s="10" customFormat="1" ht="18" hidden="1" customHeight="1">
      <c r="A13" s="79">
        <v>3</v>
      </c>
      <c r="B13" s="36" t="s">
        <v>74</v>
      </c>
      <c r="C13" s="129" t="s">
        <v>75</v>
      </c>
      <c r="D13" s="44">
        <v>1</v>
      </c>
      <c r="E13" s="36">
        <v>100000</v>
      </c>
      <c r="F13" s="36">
        <v>8000</v>
      </c>
      <c r="G13" s="36">
        <f t="shared" si="0"/>
        <v>108000</v>
      </c>
      <c r="H13" s="44">
        <v>24.7</v>
      </c>
      <c r="I13" s="39">
        <v>1971</v>
      </c>
    </row>
    <row r="14" spans="1:14" s="10" customFormat="1" ht="18" hidden="1" customHeight="1">
      <c r="A14" s="79">
        <v>4</v>
      </c>
      <c r="B14" s="36" t="s">
        <v>76</v>
      </c>
      <c r="C14" s="129" t="s">
        <v>77</v>
      </c>
      <c r="D14" s="44">
        <v>1</v>
      </c>
      <c r="E14" s="36">
        <v>100000</v>
      </c>
      <c r="F14" s="36">
        <v>8000</v>
      </c>
      <c r="G14" s="36">
        <f t="shared" si="0"/>
        <v>108000</v>
      </c>
      <c r="H14" s="44">
        <v>24.7</v>
      </c>
      <c r="I14" s="39">
        <v>1984</v>
      </c>
    </row>
    <row r="15" spans="1:14" s="10" customFormat="1" ht="18" customHeight="1">
      <c r="A15" s="79">
        <v>3</v>
      </c>
      <c r="B15" s="36" t="s">
        <v>78</v>
      </c>
      <c r="C15" s="129" t="s">
        <v>79</v>
      </c>
      <c r="D15" s="44">
        <v>1</v>
      </c>
      <c r="E15" s="36">
        <v>150000</v>
      </c>
      <c r="F15" s="36">
        <v>8000</v>
      </c>
      <c r="G15" s="36">
        <f t="shared" si="0"/>
        <v>158000</v>
      </c>
      <c r="H15" s="44">
        <v>36.1</v>
      </c>
      <c r="I15" s="39">
        <v>1952</v>
      </c>
    </row>
    <row r="16" spans="1:14" s="10" customFormat="1" ht="18" customHeight="1">
      <c r="A16" s="79">
        <v>4</v>
      </c>
      <c r="B16" s="36" t="s">
        <v>80</v>
      </c>
      <c r="C16" s="67" t="s">
        <v>81</v>
      </c>
      <c r="D16" s="44">
        <v>1</v>
      </c>
      <c r="E16" s="36">
        <v>150000</v>
      </c>
      <c r="F16" s="36">
        <v>8000</v>
      </c>
      <c r="G16" s="36">
        <f t="shared" si="0"/>
        <v>158000</v>
      </c>
      <c r="H16" s="44">
        <v>36.1</v>
      </c>
      <c r="I16" s="39">
        <v>1963</v>
      </c>
    </row>
    <row r="17" spans="1:14" s="10" customFormat="1" ht="18" customHeight="1">
      <c r="A17" s="79">
        <v>5</v>
      </c>
      <c r="B17" s="36" t="s">
        <v>140</v>
      </c>
      <c r="C17" s="129" t="s">
        <v>82</v>
      </c>
      <c r="D17" s="44">
        <v>1</v>
      </c>
      <c r="E17" s="36">
        <v>150000</v>
      </c>
      <c r="F17" s="36">
        <v>8000</v>
      </c>
      <c r="G17" s="36">
        <f t="shared" si="0"/>
        <v>158000</v>
      </c>
      <c r="H17" s="44">
        <v>36.1</v>
      </c>
      <c r="I17" s="39">
        <v>1983</v>
      </c>
    </row>
    <row r="18" spans="1:14" ht="14.25" customHeight="1">
      <c r="A18" s="199" t="s">
        <v>83</v>
      </c>
      <c r="B18" s="200"/>
      <c r="C18" s="200"/>
      <c r="D18" s="200"/>
      <c r="E18" s="200"/>
      <c r="F18" s="200"/>
      <c r="G18" s="200"/>
      <c r="H18" s="200"/>
      <c r="I18" s="201"/>
      <c r="N18" t="s">
        <v>158</v>
      </c>
    </row>
    <row r="19" spans="1:14" s="10" customFormat="1" ht="17.25" customHeight="1">
      <c r="A19" s="80">
        <v>6</v>
      </c>
      <c r="B19" s="37" t="s">
        <v>84</v>
      </c>
      <c r="C19" s="128" t="s">
        <v>85</v>
      </c>
      <c r="D19" s="45">
        <v>1</v>
      </c>
      <c r="E19" s="37">
        <v>260000</v>
      </c>
      <c r="F19" s="37">
        <v>8000</v>
      </c>
      <c r="G19" s="37">
        <f>+F19+E19</f>
        <v>268000</v>
      </c>
      <c r="H19" s="45">
        <v>61.2</v>
      </c>
      <c r="I19" s="40">
        <v>1963</v>
      </c>
    </row>
    <row r="20" spans="1:14" ht="30.75" customHeight="1">
      <c r="A20" s="211" t="s">
        <v>86</v>
      </c>
      <c r="B20" s="212"/>
      <c r="C20" s="212"/>
      <c r="D20" s="212"/>
      <c r="E20" s="212"/>
      <c r="F20" s="212"/>
      <c r="G20" s="212"/>
      <c r="H20" s="212"/>
      <c r="I20" s="213"/>
    </row>
    <row r="21" spans="1:14" s="10" customFormat="1" ht="17.25" customHeight="1">
      <c r="A21" s="79">
        <v>7</v>
      </c>
      <c r="B21" s="36" t="s">
        <v>25</v>
      </c>
      <c r="C21" s="129" t="s">
        <v>87</v>
      </c>
      <c r="D21" s="44">
        <v>1</v>
      </c>
      <c r="E21" s="36">
        <v>170000</v>
      </c>
      <c r="F21" s="36">
        <v>8000</v>
      </c>
      <c r="G21" s="36">
        <f t="shared" ref="G21:G29" si="1">+F21+E21</f>
        <v>178000</v>
      </c>
      <c r="H21" s="44">
        <v>40.6</v>
      </c>
      <c r="I21" s="39">
        <v>1966</v>
      </c>
    </row>
    <row r="22" spans="1:14" s="10" customFormat="1" ht="17.25" customHeight="1">
      <c r="A22" s="79">
        <v>8</v>
      </c>
      <c r="B22" s="38" t="s">
        <v>88</v>
      </c>
      <c r="C22" s="130" t="s">
        <v>146</v>
      </c>
      <c r="D22" s="46">
        <v>1</v>
      </c>
      <c r="E22" s="38">
        <v>138000</v>
      </c>
      <c r="F22" s="38">
        <v>8000</v>
      </c>
      <c r="G22" s="36">
        <f t="shared" si="1"/>
        <v>146000</v>
      </c>
      <c r="H22" s="46">
        <v>33.299999999999997</v>
      </c>
      <c r="I22" s="41">
        <v>1961</v>
      </c>
    </row>
    <row r="23" spans="1:14" s="10" customFormat="1" ht="17.25" customHeight="1">
      <c r="A23" s="79">
        <v>9</v>
      </c>
      <c r="B23" s="38" t="s">
        <v>89</v>
      </c>
      <c r="C23" s="131" t="s">
        <v>90</v>
      </c>
      <c r="D23" s="46">
        <v>1</v>
      </c>
      <c r="E23" s="38">
        <v>122000</v>
      </c>
      <c r="F23" s="38">
        <v>8000</v>
      </c>
      <c r="G23" s="36">
        <f t="shared" si="1"/>
        <v>130000</v>
      </c>
      <c r="H23" s="46">
        <v>29.7</v>
      </c>
      <c r="I23" s="41">
        <v>1990</v>
      </c>
    </row>
    <row r="24" spans="1:14" s="10" customFormat="1" ht="17.25" customHeight="1">
      <c r="A24" s="79">
        <v>10</v>
      </c>
      <c r="B24" s="38" t="s">
        <v>89</v>
      </c>
      <c r="C24" s="132" t="s">
        <v>91</v>
      </c>
      <c r="D24" s="46">
        <v>1</v>
      </c>
      <c r="E24" s="38">
        <v>122000</v>
      </c>
      <c r="F24" s="38">
        <v>8000</v>
      </c>
      <c r="G24" s="36">
        <f t="shared" si="1"/>
        <v>130000</v>
      </c>
      <c r="H24" s="46">
        <v>29.7</v>
      </c>
      <c r="I24" s="41">
        <v>1960</v>
      </c>
    </row>
    <row r="25" spans="1:14" s="10" customFormat="1" ht="17.25" customHeight="1">
      <c r="A25" s="79">
        <v>11</v>
      </c>
      <c r="B25" s="38" t="s">
        <v>89</v>
      </c>
      <c r="C25" s="132" t="s">
        <v>92</v>
      </c>
      <c r="D25" s="46">
        <v>1</v>
      </c>
      <c r="E25" s="38">
        <v>122000</v>
      </c>
      <c r="F25" s="38">
        <v>8000</v>
      </c>
      <c r="G25" s="36">
        <f t="shared" si="1"/>
        <v>130000</v>
      </c>
      <c r="H25" s="46">
        <v>29.7</v>
      </c>
      <c r="I25" s="41">
        <v>1981</v>
      </c>
    </row>
    <row r="26" spans="1:14" s="10" customFormat="1" ht="17.25" customHeight="1">
      <c r="A26" s="79">
        <v>12</v>
      </c>
      <c r="B26" s="38" t="s">
        <v>89</v>
      </c>
      <c r="C26" s="131" t="s">
        <v>93</v>
      </c>
      <c r="D26" s="46">
        <v>1</v>
      </c>
      <c r="E26" s="38">
        <v>122000</v>
      </c>
      <c r="F26" s="38">
        <v>8000</v>
      </c>
      <c r="G26" s="36">
        <f t="shared" si="1"/>
        <v>130000</v>
      </c>
      <c r="H26" s="46">
        <v>29.7</v>
      </c>
      <c r="I26" s="41">
        <v>1973</v>
      </c>
    </row>
    <row r="27" spans="1:14" s="10" customFormat="1" ht="17.25" customHeight="1">
      <c r="A27" s="79">
        <v>13</v>
      </c>
      <c r="B27" s="38" t="s">
        <v>94</v>
      </c>
      <c r="C27" s="132" t="s">
        <v>189</v>
      </c>
      <c r="D27" s="46">
        <v>1</v>
      </c>
      <c r="E27" s="38">
        <v>93000</v>
      </c>
      <c r="F27" s="38">
        <v>8000</v>
      </c>
      <c r="G27" s="36">
        <f t="shared" si="1"/>
        <v>101000</v>
      </c>
      <c r="H27" s="76">
        <v>23.1</v>
      </c>
      <c r="I27" s="41">
        <v>1995</v>
      </c>
    </row>
    <row r="28" spans="1:14" s="10" customFormat="1" ht="17.25" customHeight="1">
      <c r="A28" s="79">
        <v>14</v>
      </c>
      <c r="B28" s="38" t="s">
        <v>94</v>
      </c>
      <c r="C28" s="132" t="s">
        <v>95</v>
      </c>
      <c r="D28" s="46">
        <v>1</v>
      </c>
      <c r="E28" s="38">
        <v>93000</v>
      </c>
      <c r="F28" s="38">
        <v>8000</v>
      </c>
      <c r="G28" s="36">
        <f t="shared" si="1"/>
        <v>101000</v>
      </c>
      <c r="H28" s="76">
        <v>23.1</v>
      </c>
      <c r="I28" s="41">
        <v>1987</v>
      </c>
    </row>
    <row r="29" spans="1:14" s="10" customFormat="1" ht="17.25" customHeight="1">
      <c r="A29" s="79">
        <v>15</v>
      </c>
      <c r="B29" s="47" t="s">
        <v>94</v>
      </c>
      <c r="C29" s="133" t="s">
        <v>200</v>
      </c>
      <c r="D29" s="48">
        <v>1</v>
      </c>
      <c r="E29" s="38">
        <v>93000</v>
      </c>
      <c r="F29" s="47">
        <v>8000</v>
      </c>
      <c r="G29" s="37">
        <f t="shared" si="1"/>
        <v>101000</v>
      </c>
      <c r="H29" s="76">
        <v>23.1</v>
      </c>
      <c r="I29" s="42">
        <v>1995</v>
      </c>
    </row>
    <row r="30" spans="1:14" ht="33.75" customHeight="1">
      <c r="A30" s="214" t="s">
        <v>96</v>
      </c>
      <c r="B30" s="215"/>
      <c r="C30" s="215"/>
      <c r="D30" s="215"/>
      <c r="E30" s="215"/>
      <c r="F30" s="215"/>
      <c r="G30" s="215"/>
      <c r="H30" s="215"/>
      <c r="I30" s="216"/>
    </row>
    <row r="31" spans="1:14" s="10" customFormat="1" ht="18.75" customHeight="1">
      <c r="A31" s="79">
        <v>16</v>
      </c>
      <c r="B31" s="36" t="s">
        <v>25</v>
      </c>
      <c r="C31" s="134" t="s">
        <v>97</v>
      </c>
      <c r="D31" s="44">
        <v>1</v>
      </c>
      <c r="E31" s="36">
        <v>170000</v>
      </c>
      <c r="F31" s="36">
        <v>8000</v>
      </c>
      <c r="G31" s="36">
        <f t="shared" ref="G31:G37" si="2">+F31+E31</f>
        <v>178000</v>
      </c>
      <c r="H31" s="44">
        <v>40.6</v>
      </c>
      <c r="I31" s="39">
        <v>1982</v>
      </c>
    </row>
    <row r="32" spans="1:14" s="10" customFormat="1" ht="18.75" customHeight="1">
      <c r="A32" s="79">
        <v>17</v>
      </c>
      <c r="B32" s="38" t="s">
        <v>98</v>
      </c>
      <c r="C32" s="132" t="s">
        <v>100</v>
      </c>
      <c r="D32" s="46">
        <v>1</v>
      </c>
      <c r="E32" s="38">
        <v>138000</v>
      </c>
      <c r="F32" s="38">
        <v>8000</v>
      </c>
      <c r="G32" s="36">
        <f t="shared" si="2"/>
        <v>146000</v>
      </c>
      <c r="H32" s="46">
        <v>33.299999999999997</v>
      </c>
      <c r="I32" s="41">
        <v>1953</v>
      </c>
    </row>
    <row r="33" spans="1:9" s="118" customFormat="1" ht="28.5" customHeight="1">
      <c r="A33" s="116">
        <v>18</v>
      </c>
      <c r="B33" s="142" t="s">
        <v>162</v>
      </c>
      <c r="C33" s="132" t="s">
        <v>190</v>
      </c>
      <c r="D33" s="100">
        <v>1</v>
      </c>
      <c r="E33" s="38">
        <v>138000</v>
      </c>
      <c r="F33" s="101">
        <v>8000</v>
      </c>
      <c r="G33" s="102">
        <f t="shared" si="2"/>
        <v>146000</v>
      </c>
      <c r="H33" s="46">
        <v>33.299999999999997</v>
      </c>
      <c r="I33" s="117"/>
    </row>
    <row r="34" spans="1:9" s="118" customFormat="1" ht="16.5" customHeight="1">
      <c r="A34" s="116">
        <v>19</v>
      </c>
      <c r="B34" s="101" t="s">
        <v>89</v>
      </c>
      <c r="C34" s="132" t="s">
        <v>99</v>
      </c>
      <c r="D34" s="100">
        <v>1</v>
      </c>
      <c r="E34" s="101">
        <v>122000</v>
      </c>
      <c r="F34" s="101">
        <v>8000</v>
      </c>
      <c r="G34" s="102">
        <f t="shared" si="2"/>
        <v>130000</v>
      </c>
      <c r="H34" s="100">
        <v>29.7</v>
      </c>
      <c r="I34" s="117">
        <v>1979</v>
      </c>
    </row>
    <row r="35" spans="1:9" s="118" customFormat="1" ht="16.5" customHeight="1">
      <c r="A35" s="116">
        <v>20</v>
      </c>
      <c r="B35" s="101" t="s">
        <v>89</v>
      </c>
      <c r="C35" s="132" t="s">
        <v>191</v>
      </c>
      <c r="D35" s="100">
        <v>1</v>
      </c>
      <c r="E35" s="101">
        <v>122000</v>
      </c>
      <c r="F35" s="101">
        <v>8000</v>
      </c>
      <c r="G35" s="102">
        <f t="shared" si="2"/>
        <v>130000</v>
      </c>
      <c r="H35" s="100">
        <v>29.7</v>
      </c>
      <c r="I35" s="117">
        <v>1982</v>
      </c>
    </row>
    <row r="36" spans="1:9" s="118" customFormat="1" ht="16.5" customHeight="1">
      <c r="A36" s="116">
        <v>21</v>
      </c>
      <c r="B36" s="101" t="s">
        <v>101</v>
      </c>
      <c r="C36" s="252"/>
      <c r="D36" s="100">
        <v>1</v>
      </c>
      <c r="E36" s="101">
        <v>107000</v>
      </c>
      <c r="F36" s="101">
        <v>8000</v>
      </c>
      <c r="G36" s="102">
        <f t="shared" si="2"/>
        <v>115000</v>
      </c>
      <c r="H36" s="100">
        <v>26.3</v>
      </c>
      <c r="I36" s="117">
        <v>1989</v>
      </c>
    </row>
    <row r="37" spans="1:9" s="118" customFormat="1" ht="18.75" hidden="1" customHeight="1">
      <c r="A37" s="116">
        <v>22</v>
      </c>
      <c r="B37" s="101" t="s">
        <v>102</v>
      </c>
      <c r="C37" s="135" t="s">
        <v>103</v>
      </c>
      <c r="D37" s="100">
        <v>1</v>
      </c>
      <c r="E37" s="101">
        <v>73000</v>
      </c>
      <c r="F37" s="101">
        <v>8000</v>
      </c>
      <c r="G37" s="102">
        <f t="shared" si="2"/>
        <v>81000</v>
      </c>
      <c r="H37" s="100">
        <v>18.5</v>
      </c>
      <c r="I37" s="117">
        <v>1976</v>
      </c>
    </row>
    <row r="38" spans="1:9" s="98" customFormat="1" ht="16.5" customHeight="1">
      <c r="A38" s="253" t="s">
        <v>104</v>
      </c>
      <c r="B38" s="254"/>
      <c r="C38" s="254"/>
      <c r="D38" s="254"/>
      <c r="E38" s="254"/>
      <c r="F38" s="254"/>
      <c r="G38" s="254"/>
      <c r="H38" s="254"/>
      <c r="I38" s="255"/>
    </row>
    <row r="39" spans="1:9" s="118" customFormat="1" ht="14.25" customHeight="1">
      <c r="A39" s="116">
        <v>22</v>
      </c>
      <c r="B39" s="102" t="s">
        <v>25</v>
      </c>
      <c r="C39" s="134" t="s">
        <v>192</v>
      </c>
      <c r="D39" s="119">
        <v>1</v>
      </c>
      <c r="E39" s="102">
        <v>170000</v>
      </c>
      <c r="F39" s="102">
        <v>8000</v>
      </c>
      <c r="G39" s="102">
        <f t="shared" ref="G39:G44" si="3">+F39+E39</f>
        <v>178000</v>
      </c>
      <c r="H39" s="119">
        <v>40.6</v>
      </c>
      <c r="I39" s="120">
        <v>1956</v>
      </c>
    </row>
    <row r="40" spans="1:9" s="118" customFormat="1" ht="14.25" customHeight="1">
      <c r="A40" s="116">
        <v>23</v>
      </c>
      <c r="B40" s="101" t="s">
        <v>105</v>
      </c>
      <c r="C40" s="132" t="s">
        <v>106</v>
      </c>
      <c r="D40" s="100">
        <v>1</v>
      </c>
      <c r="E40" s="101">
        <v>138000</v>
      </c>
      <c r="F40" s="101">
        <v>8000</v>
      </c>
      <c r="G40" s="102">
        <f t="shared" si="3"/>
        <v>146000</v>
      </c>
      <c r="H40" s="100">
        <v>33.299999999999997</v>
      </c>
      <c r="I40" s="117">
        <v>1969</v>
      </c>
    </row>
    <row r="41" spans="1:9" s="118" customFormat="1" ht="14.25" customHeight="1">
      <c r="A41" s="116">
        <v>24</v>
      </c>
      <c r="B41" s="101" t="s">
        <v>89</v>
      </c>
      <c r="C41" s="132" t="s">
        <v>107</v>
      </c>
      <c r="D41" s="100">
        <v>1</v>
      </c>
      <c r="E41" s="101">
        <v>122000</v>
      </c>
      <c r="F41" s="101">
        <v>8000</v>
      </c>
      <c r="G41" s="102">
        <f t="shared" si="3"/>
        <v>130000</v>
      </c>
      <c r="H41" s="100">
        <v>29.7</v>
      </c>
      <c r="I41" s="117">
        <v>1961</v>
      </c>
    </row>
    <row r="42" spans="1:9" s="118" customFormat="1" ht="14.25" customHeight="1">
      <c r="A42" s="116">
        <v>25</v>
      </c>
      <c r="B42" s="256" t="s">
        <v>174</v>
      </c>
      <c r="C42" s="132" t="s">
        <v>205</v>
      </c>
      <c r="D42" s="100">
        <v>1</v>
      </c>
      <c r="E42" s="101">
        <v>122000</v>
      </c>
      <c r="F42" s="101">
        <v>8000</v>
      </c>
      <c r="G42" s="102">
        <f t="shared" si="3"/>
        <v>130000</v>
      </c>
      <c r="H42" s="100">
        <v>29.7</v>
      </c>
      <c r="I42" s="117"/>
    </row>
    <row r="43" spans="1:9" s="118" customFormat="1" ht="14.25" customHeight="1">
      <c r="A43" s="116">
        <v>26</v>
      </c>
      <c r="B43" s="142" t="s">
        <v>173</v>
      </c>
      <c r="C43" s="132" t="s">
        <v>108</v>
      </c>
      <c r="D43" s="100">
        <v>1</v>
      </c>
      <c r="E43" s="101">
        <v>107000</v>
      </c>
      <c r="F43" s="101">
        <v>8000</v>
      </c>
      <c r="G43" s="102">
        <f t="shared" si="3"/>
        <v>115000</v>
      </c>
      <c r="H43" s="100">
        <v>26.3</v>
      </c>
      <c r="I43" s="117">
        <v>1993</v>
      </c>
    </row>
    <row r="44" spans="1:9" s="10" customFormat="1" ht="14.25" customHeight="1">
      <c r="A44" s="79">
        <v>27</v>
      </c>
      <c r="B44" s="38" t="s">
        <v>101</v>
      </c>
      <c r="C44" s="132" t="s">
        <v>204</v>
      </c>
      <c r="D44" s="46">
        <v>1</v>
      </c>
      <c r="E44" s="101">
        <v>107000</v>
      </c>
      <c r="F44" s="101">
        <v>8000</v>
      </c>
      <c r="G44" s="102">
        <f t="shared" si="3"/>
        <v>115000</v>
      </c>
      <c r="H44" s="100">
        <v>26.3</v>
      </c>
      <c r="I44" s="41">
        <v>1992</v>
      </c>
    </row>
    <row r="45" spans="1:9" ht="33" customHeight="1">
      <c r="A45" s="257" t="s">
        <v>109</v>
      </c>
      <c r="B45" s="258"/>
      <c r="C45" s="258"/>
      <c r="D45" s="258"/>
      <c r="E45" s="258"/>
      <c r="F45" s="258"/>
      <c r="G45" s="258"/>
      <c r="H45" s="258"/>
      <c r="I45" s="259"/>
    </row>
    <row r="46" spans="1:9" s="10" customFormat="1" ht="19.5" customHeight="1">
      <c r="A46" s="79">
        <v>28</v>
      </c>
      <c r="B46" s="101" t="s">
        <v>25</v>
      </c>
      <c r="C46" s="130" t="s">
        <v>110</v>
      </c>
      <c r="D46" s="46">
        <v>1</v>
      </c>
      <c r="E46" s="38">
        <v>256600</v>
      </c>
      <c r="F46" s="38">
        <v>8000</v>
      </c>
      <c r="G46" s="36">
        <f>+F46+E46</f>
        <v>264600</v>
      </c>
      <c r="H46" s="46">
        <v>60.4</v>
      </c>
      <c r="I46" s="41">
        <v>1992</v>
      </c>
    </row>
    <row r="47" spans="1:9" ht="20.25" customHeight="1">
      <c r="A47" s="260" t="s">
        <v>159</v>
      </c>
      <c r="B47" s="261"/>
      <c r="C47" s="261"/>
      <c r="D47" s="261"/>
      <c r="E47" s="261"/>
      <c r="F47" s="261"/>
      <c r="G47" s="261"/>
      <c r="H47" s="261"/>
      <c r="I47" s="262"/>
    </row>
    <row r="48" spans="1:9" s="10" customFormat="1" ht="19.5" customHeight="1">
      <c r="A48" s="79">
        <v>29</v>
      </c>
      <c r="B48" s="38" t="s">
        <v>25</v>
      </c>
      <c r="C48" s="263"/>
      <c r="D48" s="100">
        <v>1</v>
      </c>
      <c r="E48" s="101">
        <v>162000</v>
      </c>
      <c r="F48" s="101">
        <v>8000</v>
      </c>
      <c r="G48" s="102">
        <f>+F48+E48</f>
        <v>170000</v>
      </c>
      <c r="H48" s="100">
        <v>38.799999999999997</v>
      </c>
      <c r="I48" s="41">
        <v>1992</v>
      </c>
    </row>
    <row r="49" spans="1:11" ht="18" customHeight="1">
      <c r="A49" s="217" t="s">
        <v>111</v>
      </c>
      <c r="B49" s="218"/>
      <c r="C49" s="218"/>
      <c r="D49" s="218"/>
      <c r="E49" s="218"/>
      <c r="F49" s="218"/>
      <c r="G49" s="218"/>
      <c r="H49" s="218"/>
      <c r="I49" s="219"/>
    </row>
    <row r="50" spans="1:11" s="10" customFormat="1" ht="15.75" customHeight="1">
      <c r="A50" s="79">
        <v>30</v>
      </c>
      <c r="B50" s="36" t="s">
        <v>112</v>
      </c>
      <c r="C50" s="264"/>
      <c r="D50" s="44">
        <v>1</v>
      </c>
      <c r="E50" s="36">
        <v>138000</v>
      </c>
      <c r="F50" s="36">
        <v>8000</v>
      </c>
      <c r="G50" s="36">
        <f t="shared" ref="G50:G56" si="4">+F50+E50</f>
        <v>146000</v>
      </c>
      <c r="H50" s="44">
        <v>33.299999999999997</v>
      </c>
      <c r="I50" s="39">
        <v>1955</v>
      </c>
      <c r="K50" s="111"/>
    </row>
    <row r="51" spans="1:11" s="10" customFormat="1" ht="15.75" customHeight="1">
      <c r="A51" s="79">
        <v>31</v>
      </c>
      <c r="B51" s="38" t="s">
        <v>89</v>
      </c>
      <c r="C51" s="136" t="s">
        <v>147</v>
      </c>
      <c r="D51" s="46">
        <v>1</v>
      </c>
      <c r="E51" s="38">
        <v>122000</v>
      </c>
      <c r="F51" s="38">
        <v>8000</v>
      </c>
      <c r="G51" s="36">
        <f t="shared" si="4"/>
        <v>130000</v>
      </c>
      <c r="H51" s="46">
        <v>29.7</v>
      </c>
      <c r="I51" s="41">
        <v>1983</v>
      </c>
    </row>
    <row r="52" spans="1:11" s="10" customFormat="1" ht="15.75" customHeight="1">
      <c r="A52" s="79">
        <v>32</v>
      </c>
      <c r="B52" s="38" t="s">
        <v>89</v>
      </c>
      <c r="C52" s="136" t="s">
        <v>201</v>
      </c>
      <c r="D52" s="46">
        <v>1</v>
      </c>
      <c r="E52" s="38">
        <v>122000</v>
      </c>
      <c r="F52" s="38">
        <v>8000</v>
      </c>
      <c r="G52" s="36">
        <f t="shared" si="4"/>
        <v>130000</v>
      </c>
      <c r="H52" s="46">
        <v>29.7</v>
      </c>
      <c r="I52" s="41"/>
    </row>
    <row r="53" spans="1:11" s="10" customFormat="1" ht="15.75" customHeight="1">
      <c r="A53" s="79">
        <v>33</v>
      </c>
      <c r="B53" s="38" t="s">
        <v>113</v>
      </c>
      <c r="C53" s="136" t="s">
        <v>143</v>
      </c>
      <c r="D53" s="46">
        <v>1</v>
      </c>
      <c r="E53" s="38">
        <v>122000</v>
      </c>
      <c r="F53" s="38">
        <v>8000</v>
      </c>
      <c r="G53" s="36">
        <f t="shared" si="4"/>
        <v>130000</v>
      </c>
      <c r="H53" s="46">
        <v>29.7</v>
      </c>
      <c r="I53" s="41">
        <v>1983</v>
      </c>
    </row>
    <row r="54" spans="1:11" s="10" customFormat="1" ht="15.75" customHeight="1">
      <c r="A54" s="79">
        <v>34</v>
      </c>
      <c r="B54" s="101" t="s">
        <v>114</v>
      </c>
      <c r="C54" s="137" t="s">
        <v>115</v>
      </c>
      <c r="D54" s="46">
        <v>1</v>
      </c>
      <c r="E54" s="38">
        <v>122000</v>
      </c>
      <c r="F54" s="38">
        <v>8000</v>
      </c>
      <c r="G54" s="36">
        <f t="shared" si="4"/>
        <v>130000</v>
      </c>
      <c r="H54" s="46">
        <v>29.7</v>
      </c>
      <c r="I54" s="41">
        <v>1960</v>
      </c>
    </row>
    <row r="55" spans="1:11" s="10" customFormat="1" ht="15.75" customHeight="1">
      <c r="A55" s="79">
        <v>35</v>
      </c>
      <c r="B55" s="101" t="s">
        <v>116</v>
      </c>
      <c r="C55" s="137" t="s">
        <v>202</v>
      </c>
      <c r="D55" s="46">
        <v>1</v>
      </c>
      <c r="E55" s="38">
        <v>122000</v>
      </c>
      <c r="F55" s="38">
        <v>8000</v>
      </c>
      <c r="G55" s="36">
        <f t="shared" si="4"/>
        <v>130000</v>
      </c>
      <c r="H55" s="46">
        <v>29.7</v>
      </c>
      <c r="I55" s="41">
        <v>1954</v>
      </c>
    </row>
    <row r="56" spans="1:11" s="10" customFormat="1" ht="15.75" customHeight="1">
      <c r="A56" s="79">
        <v>36</v>
      </c>
      <c r="B56" s="101" t="s">
        <v>117</v>
      </c>
      <c r="C56" s="137" t="s">
        <v>203</v>
      </c>
      <c r="D56" s="46">
        <v>1</v>
      </c>
      <c r="E56" s="38">
        <v>122000</v>
      </c>
      <c r="F56" s="38">
        <v>8000</v>
      </c>
      <c r="G56" s="36">
        <f t="shared" si="4"/>
        <v>130000</v>
      </c>
      <c r="H56" s="46">
        <v>29.7</v>
      </c>
      <c r="I56" s="41">
        <v>1986</v>
      </c>
    </row>
    <row r="57" spans="1:11" ht="18">
      <c r="A57" s="206" t="s">
        <v>161</v>
      </c>
      <c r="B57" s="207"/>
      <c r="C57" s="207"/>
      <c r="D57" s="207"/>
      <c r="E57" s="207"/>
      <c r="F57" s="207"/>
      <c r="G57" s="207"/>
      <c r="H57" s="207"/>
      <c r="I57" s="208"/>
    </row>
    <row r="58" spans="1:11" s="98" customFormat="1" ht="30.75" customHeight="1">
      <c r="A58" s="103">
        <v>37</v>
      </c>
      <c r="B58" s="265" t="s">
        <v>209</v>
      </c>
      <c r="C58" s="266"/>
      <c r="D58" s="100">
        <v>1</v>
      </c>
      <c r="E58" s="36">
        <v>140000</v>
      </c>
      <c r="F58" s="36">
        <v>8000</v>
      </c>
      <c r="G58" s="36">
        <f t="shared" ref="G58:G71" si="5">+F58+E58</f>
        <v>148000</v>
      </c>
      <c r="H58" s="44">
        <v>33.799999999999997</v>
      </c>
      <c r="I58" s="99"/>
    </row>
    <row r="59" spans="1:11" s="10" customFormat="1" ht="15" customHeight="1">
      <c r="A59" s="103">
        <v>38</v>
      </c>
      <c r="B59" s="102" t="s">
        <v>195</v>
      </c>
      <c r="C59" s="138" t="s">
        <v>148</v>
      </c>
      <c r="D59" s="44">
        <v>1</v>
      </c>
      <c r="E59" s="36">
        <v>30000</v>
      </c>
      <c r="F59" s="36"/>
      <c r="G59" s="36">
        <f t="shared" si="5"/>
        <v>30000</v>
      </c>
      <c r="H59" s="44" t="s">
        <v>212</v>
      </c>
      <c r="I59" s="39">
        <v>2000</v>
      </c>
    </row>
    <row r="60" spans="1:11" s="10" customFormat="1" ht="15" customHeight="1">
      <c r="A60" s="103">
        <v>39</v>
      </c>
      <c r="B60" s="101" t="s">
        <v>118</v>
      </c>
      <c r="C60" s="139" t="s">
        <v>119</v>
      </c>
      <c r="D60" s="46">
        <v>1</v>
      </c>
      <c r="E60" s="38">
        <v>120000</v>
      </c>
      <c r="F60" s="38">
        <v>8000</v>
      </c>
      <c r="G60" s="36">
        <f t="shared" si="5"/>
        <v>128000</v>
      </c>
      <c r="H60" s="46" t="s">
        <v>237</v>
      </c>
      <c r="I60" s="41">
        <v>1970</v>
      </c>
    </row>
    <row r="61" spans="1:11" s="10" customFormat="1" ht="15" customHeight="1">
      <c r="A61" s="103">
        <v>40</v>
      </c>
      <c r="B61" s="101" t="s">
        <v>120</v>
      </c>
      <c r="C61" s="140" t="s">
        <v>121</v>
      </c>
      <c r="D61" s="46">
        <v>1</v>
      </c>
      <c r="E61" s="38">
        <v>94000</v>
      </c>
      <c r="F61" s="38">
        <v>8000</v>
      </c>
      <c r="G61" s="36">
        <f t="shared" si="5"/>
        <v>102000</v>
      </c>
      <c r="H61" s="46">
        <v>23.3</v>
      </c>
      <c r="I61" s="41">
        <v>1946</v>
      </c>
    </row>
    <row r="62" spans="1:11" s="10" customFormat="1" ht="15" customHeight="1">
      <c r="A62" s="103">
        <v>41</v>
      </c>
      <c r="B62" s="101" t="s">
        <v>12</v>
      </c>
      <c r="C62" s="139" t="s">
        <v>122</v>
      </c>
      <c r="D62" s="46">
        <v>1</v>
      </c>
      <c r="E62" s="38">
        <v>117000</v>
      </c>
      <c r="F62" s="38">
        <v>8000</v>
      </c>
      <c r="G62" s="36">
        <f>+F62+E62</f>
        <v>125000</v>
      </c>
      <c r="H62" s="46">
        <v>28.5</v>
      </c>
      <c r="I62" s="41">
        <v>1977</v>
      </c>
    </row>
    <row r="63" spans="1:11" s="10" customFormat="1" ht="15" customHeight="1">
      <c r="A63" s="103">
        <v>42</v>
      </c>
      <c r="B63" s="38" t="s">
        <v>123</v>
      </c>
      <c r="C63" s="139" t="s">
        <v>124</v>
      </c>
      <c r="D63" s="46">
        <v>0.5</v>
      </c>
      <c r="E63" s="38">
        <v>44805</v>
      </c>
      <c r="F63" s="38">
        <v>4000</v>
      </c>
      <c r="G63" s="36">
        <f t="shared" si="5"/>
        <v>48805</v>
      </c>
      <c r="H63" s="46" t="s">
        <v>238</v>
      </c>
      <c r="I63" s="41">
        <v>1964</v>
      </c>
    </row>
    <row r="64" spans="1:11" s="10" customFormat="1" ht="15" customHeight="1">
      <c r="A64" s="103">
        <v>43</v>
      </c>
      <c r="B64" s="38" t="s">
        <v>26</v>
      </c>
      <c r="C64" s="267"/>
      <c r="D64" s="46">
        <v>1</v>
      </c>
      <c r="E64" s="38">
        <v>104000</v>
      </c>
      <c r="F64" s="38">
        <v>8000</v>
      </c>
      <c r="G64" s="36">
        <f t="shared" si="5"/>
        <v>112000</v>
      </c>
      <c r="H64" s="46">
        <v>25.6</v>
      </c>
      <c r="I64" s="41">
        <v>1967</v>
      </c>
    </row>
    <row r="65" spans="1:9" s="10" customFormat="1" ht="15" customHeight="1">
      <c r="A65" s="103">
        <v>44</v>
      </c>
      <c r="B65" s="143" t="s">
        <v>27</v>
      </c>
      <c r="C65" s="139" t="s">
        <v>125</v>
      </c>
      <c r="D65" s="46">
        <v>1</v>
      </c>
      <c r="E65" s="38">
        <v>95000</v>
      </c>
      <c r="F65" s="38">
        <v>8000</v>
      </c>
      <c r="G65" s="36">
        <f t="shared" si="5"/>
        <v>103000</v>
      </c>
      <c r="H65" s="46">
        <v>23.5</v>
      </c>
      <c r="I65" s="41">
        <v>1966</v>
      </c>
    </row>
    <row r="66" spans="1:9" s="10" customFormat="1" ht="15" customHeight="1">
      <c r="A66" s="103">
        <v>45</v>
      </c>
      <c r="B66" s="38" t="s">
        <v>34</v>
      </c>
      <c r="C66" s="139" t="s">
        <v>193</v>
      </c>
      <c r="D66" s="46">
        <v>1</v>
      </c>
      <c r="E66" s="38">
        <v>89000</v>
      </c>
      <c r="F66" s="38">
        <v>8000</v>
      </c>
      <c r="G66" s="36">
        <f t="shared" si="5"/>
        <v>97000</v>
      </c>
      <c r="H66" s="46">
        <v>22.1</v>
      </c>
      <c r="I66" s="41">
        <v>1948</v>
      </c>
    </row>
    <row r="67" spans="1:9" s="10" customFormat="1" ht="15" customHeight="1">
      <c r="A67" s="103">
        <v>46</v>
      </c>
      <c r="B67" s="38" t="s">
        <v>34</v>
      </c>
      <c r="C67" s="139" t="s">
        <v>126</v>
      </c>
      <c r="D67" s="46">
        <v>1</v>
      </c>
      <c r="E67" s="38">
        <v>89000</v>
      </c>
      <c r="F67" s="38">
        <v>8000</v>
      </c>
      <c r="G67" s="36">
        <f t="shared" si="5"/>
        <v>97000</v>
      </c>
      <c r="H67" s="46">
        <v>22.1</v>
      </c>
      <c r="I67" s="41">
        <v>1959</v>
      </c>
    </row>
    <row r="68" spans="1:9" s="10" customFormat="1" ht="15" customHeight="1">
      <c r="A68" s="103">
        <v>47</v>
      </c>
      <c r="B68" s="38" t="s">
        <v>34</v>
      </c>
      <c r="C68" s="139" t="s">
        <v>127</v>
      </c>
      <c r="D68" s="46">
        <v>1</v>
      </c>
      <c r="E68" s="38">
        <v>89000</v>
      </c>
      <c r="F68" s="38">
        <v>8000</v>
      </c>
      <c r="G68" s="36">
        <f t="shared" si="5"/>
        <v>97000</v>
      </c>
      <c r="H68" s="46">
        <v>22.1</v>
      </c>
      <c r="I68" s="41">
        <v>1947</v>
      </c>
    </row>
    <row r="69" spans="1:9" s="10" customFormat="1" ht="15" customHeight="1">
      <c r="A69" s="103">
        <v>48</v>
      </c>
      <c r="B69" s="101" t="s">
        <v>128</v>
      </c>
      <c r="C69" s="139" t="s">
        <v>129</v>
      </c>
      <c r="D69" s="46">
        <v>1</v>
      </c>
      <c r="E69" s="38">
        <v>84000</v>
      </c>
      <c r="F69" s="38">
        <v>8000</v>
      </c>
      <c r="G69" s="36">
        <f t="shared" si="5"/>
        <v>92000</v>
      </c>
      <c r="H69" s="76">
        <v>21</v>
      </c>
      <c r="I69" s="41">
        <v>1955</v>
      </c>
    </row>
    <row r="70" spans="1:9" s="10" customFormat="1" ht="29.25" customHeight="1">
      <c r="A70" s="103">
        <v>49</v>
      </c>
      <c r="B70" s="268" t="s">
        <v>196</v>
      </c>
      <c r="C70" s="139" t="s">
        <v>194</v>
      </c>
      <c r="D70" s="46">
        <v>0.5</v>
      </c>
      <c r="E70" s="38">
        <v>46309</v>
      </c>
      <c r="F70" s="38">
        <v>4000</v>
      </c>
      <c r="G70" s="38">
        <f t="shared" si="5"/>
        <v>50309</v>
      </c>
      <c r="H70" s="46" t="s">
        <v>239</v>
      </c>
      <c r="I70" s="40"/>
    </row>
    <row r="71" spans="1:9" s="10" customFormat="1" ht="18" customHeight="1" thickBot="1">
      <c r="A71" s="103">
        <v>50</v>
      </c>
      <c r="B71" s="36" t="s">
        <v>195</v>
      </c>
      <c r="C71" s="138" t="s">
        <v>198</v>
      </c>
      <c r="D71" s="44">
        <v>1</v>
      </c>
      <c r="E71" s="36">
        <v>30000</v>
      </c>
      <c r="F71" s="36"/>
      <c r="G71" s="36">
        <f t="shared" si="5"/>
        <v>30000</v>
      </c>
      <c r="H71" s="44" t="s">
        <v>212</v>
      </c>
      <c r="I71" s="39"/>
    </row>
    <row r="72" spans="1:9" s="10" customFormat="1" ht="16.5" customHeight="1">
      <c r="A72" s="209" t="s">
        <v>19</v>
      </c>
      <c r="B72" s="210"/>
      <c r="C72" s="178"/>
      <c r="D72" s="193">
        <f>D71+D70+D69+D68+D67+D66+D65+D64+D63+D62+D61+D60+D59+D58+D56+D55+D54+D53+D52+D51+D50+D48+D46+D44+D43+D42+D41+D40+D39+D36+D35+D34+D33+D32+D31+D29+D28+D27+D26+D25+D24+D23+D22+D21+D19+D17+D16+D15+D12+D10</f>
        <v>49</v>
      </c>
      <c r="E72" s="179">
        <f>E10+E12+E15+E16+E17+E19+E21+E22+E23+E24+E25+E26+E27+E28+E29+E31+E32+E33+E34+E35+E36+E39+E40+E41+E42+E43+E44+E46+E48+E50+E51+E52+E53+E54+E55+E56+E58+E59+E60+E61+E62+E63+E64+E65+E66+E67+E68+E69+E70+E71</f>
        <v>6578714</v>
      </c>
      <c r="F72" s="179">
        <f>F10+F12+F15+F16+F17+F19+F21+F22+F23+F24+F25+F26+F27+F28+F29+F31+F32+F33+F34+F35+F36+F39+F40+F41+F42+F43+F44+F46+F48+F50+F51+F52+F53+F54+F55+F56+F58+F59+F60+F61+F62+F63+F64+F65+F66+F67+F68+F69+F70+F71</f>
        <v>376000</v>
      </c>
      <c r="G72" s="179">
        <f>G10+G12+G15+G16+G17+G19+G21+G22+G23+G24+G25+G26+G27+G28+G29+G31+G32+G33+G34+G35+G36+G39+G40+G41+G42+G43+G44+G46+G48+G50+G51+G52+G53+G54+G55+G56+G58+G59+G60+G61+G62+G63+G64+G65+G66+G67+G68+G69+G70+G71</f>
        <v>6954714</v>
      </c>
      <c r="H72" s="193"/>
      <c r="I72" s="177"/>
    </row>
    <row r="73" spans="1:9" s="20" customFormat="1" ht="24" customHeight="1">
      <c r="A73" s="205" t="s">
        <v>232</v>
      </c>
      <c r="B73" s="205"/>
      <c r="C73" s="205"/>
      <c r="D73" s="205"/>
      <c r="E73" s="205"/>
      <c r="F73" s="205"/>
      <c r="G73" s="190"/>
      <c r="H73" s="190"/>
    </row>
    <row r="74" spans="1:9" s="22" customFormat="1">
      <c r="A74" s="182"/>
      <c r="B74" s="182" t="s">
        <v>233</v>
      </c>
      <c r="C74" s="24"/>
      <c r="D74" s="24"/>
      <c r="E74" s="24"/>
      <c r="F74" s="24"/>
    </row>
    <row r="75" spans="1:9" s="20" customFormat="1" ht="21" customHeight="1">
      <c r="A75" s="191" t="s">
        <v>28</v>
      </c>
      <c r="B75" s="191"/>
      <c r="C75" s="191"/>
      <c r="D75" s="191"/>
      <c r="E75" s="191"/>
      <c r="F75" s="191"/>
      <c r="G75" s="190"/>
      <c r="H75" s="190"/>
    </row>
    <row r="76" spans="1:9" s="20" customFormat="1" ht="17.25" customHeight="1">
      <c r="A76" s="154"/>
      <c r="B76" s="182" t="s">
        <v>234</v>
      </c>
      <c r="D76" s="56"/>
      <c r="E76" s="56"/>
      <c r="F76" s="56"/>
    </row>
    <row r="77" spans="1:9">
      <c r="A77" s="29"/>
      <c r="B77" s="29"/>
      <c r="C77" s="29"/>
      <c r="D77" s="29"/>
      <c r="E77" s="29"/>
      <c r="F77" s="29"/>
      <c r="G77"/>
      <c r="H77"/>
      <c r="I77"/>
    </row>
    <row r="78" spans="1:9" s="10" customFormat="1">
      <c r="E78" s="183"/>
      <c r="F78" s="183"/>
    </row>
    <row r="83" spans="10:10">
      <c r="J83" t="s">
        <v>241</v>
      </c>
    </row>
  </sheetData>
  <mergeCells count="16">
    <mergeCell ref="A73:F73"/>
    <mergeCell ref="A57:I57"/>
    <mergeCell ref="A72:B72"/>
    <mergeCell ref="A20:I20"/>
    <mergeCell ref="A30:I30"/>
    <mergeCell ref="A38:I38"/>
    <mergeCell ref="A45:I45"/>
    <mergeCell ref="A49:I49"/>
    <mergeCell ref="A47:I47"/>
    <mergeCell ref="F1:H1"/>
    <mergeCell ref="A9:I9"/>
    <mergeCell ref="B5:I5"/>
    <mergeCell ref="A18:I18"/>
    <mergeCell ref="E3:I3"/>
    <mergeCell ref="A11:I11"/>
    <mergeCell ref="F2:H2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5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topLeftCell="A13" zoomScaleNormal="100" workbookViewId="0">
      <selection activeCell="J41" sqref="J41"/>
    </sheetView>
  </sheetViews>
  <sheetFormatPr defaultColWidth="9.140625" defaultRowHeight="15.75"/>
  <cols>
    <col min="1" max="1" width="7.7109375" style="10" customWidth="1"/>
    <col min="2" max="2" width="27.42578125" style="10" customWidth="1"/>
    <col min="3" max="3" width="12.7109375" style="10" customWidth="1"/>
    <col min="4" max="4" width="14.7109375" style="10" customWidth="1"/>
    <col min="5" max="5" width="11.28515625" style="10" customWidth="1"/>
    <col min="6" max="6" width="13.5703125" style="10" customWidth="1"/>
    <col min="7" max="16384" width="9.140625" style="10"/>
  </cols>
  <sheetData>
    <row r="1" spans="1:6" customFormat="1" ht="16.5" customHeight="1">
      <c r="A1" s="87"/>
      <c r="B1" s="87"/>
      <c r="C1" s="124" t="s">
        <v>141</v>
      </c>
      <c r="D1" s="29"/>
      <c r="E1" s="194" t="s">
        <v>151</v>
      </c>
      <c r="F1" s="194"/>
    </row>
    <row r="2" spans="1:6" s="54" customFormat="1" ht="18.75" customHeight="1">
      <c r="A2" s="55"/>
      <c r="B2" s="189"/>
      <c r="C2" s="185"/>
      <c r="D2" s="220" t="s">
        <v>152</v>
      </c>
      <c r="E2" s="220"/>
      <c r="F2" s="220"/>
    </row>
    <row r="3" spans="1:6" s="54" customFormat="1" ht="20.25" customHeight="1">
      <c r="A3" s="187"/>
      <c r="B3" s="188"/>
      <c r="C3" s="18"/>
      <c r="D3" s="229" t="s">
        <v>231</v>
      </c>
      <c r="E3" s="229"/>
      <c r="F3" s="229"/>
    </row>
    <row r="4" spans="1:6" s="20" customFormat="1" ht="13.5" customHeight="1">
      <c r="A4" s="84"/>
      <c r="B4" s="21"/>
      <c r="C4" s="19"/>
      <c r="D4" s="231"/>
      <c r="E4" s="231"/>
      <c r="F4" s="231"/>
    </row>
    <row r="5" spans="1:6" ht="20.25">
      <c r="A5" s="246" t="s">
        <v>65</v>
      </c>
      <c r="B5" s="246"/>
      <c r="C5" s="246"/>
      <c r="D5" s="246"/>
      <c r="E5" s="246"/>
      <c r="F5" s="246"/>
    </row>
    <row r="6" spans="1:6">
      <c r="A6" s="247" t="s">
        <v>66</v>
      </c>
      <c r="B6" s="247"/>
      <c r="C6" s="247"/>
      <c r="D6" s="247"/>
      <c r="E6" s="247"/>
      <c r="F6" s="247"/>
    </row>
    <row r="7" spans="1:6" ht="5.25" customHeight="1" thickBot="1"/>
    <row r="8" spans="1:6" s="9" customFormat="1" ht="79.5" thickBot="1">
      <c r="A8" s="30" t="s">
        <v>1</v>
      </c>
      <c r="B8" s="30" t="s">
        <v>21</v>
      </c>
      <c r="C8" s="30" t="s">
        <v>22</v>
      </c>
      <c r="D8" s="30" t="s">
        <v>23</v>
      </c>
      <c r="E8" s="30" t="s">
        <v>24</v>
      </c>
      <c r="F8" s="30" t="s">
        <v>6</v>
      </c>
    </row>
    <row r="9" spans="1:6">
      <c r="A9" s="60">
        <v>1</v>
      </c>
      <c r="B9" s="57" t="s">
        <v>55</v>
      </c>
      <c r="C9" s="60">
        <v>1</v>
      </c>
      <c r="D9" s="60">
        <v>102000</v>
      </c>
      <c r="E9" s="57">
        <v>8000</v>
      </c>
      <c r="F9" s="57">
        <f t="shared" ref="F9:F21" si="0">D9+E9</f>
        <v>110000</v>
      </c>
    </row>
    <row r="10" spans="1:6">
      <c r="A10" s="60">
        <v>2</v>
      </c>
      <c r="B10" s="57" t="s">
        <v>56</v>
      </c>
      <c r="C10" s="60">
        <v>0.5</v>
      </c>
      <c r="D10" s="60">
        <v>49851</v>
      </c>
      <c r="E10" s="57">
        <v>4000</v>
      </c>
      <c r="F10" s="57">
        <f t="shared" si="0"/>
        <v>53851</v>
      </c>
    </row>
    <row r="11" spans="1:6">
      <c r="A11" s="60">
        <v>3</v>
      </c>
      <c r="B11" s="57" t="s">
        <v>67</v>
      </c>
      <c r="C11" s="72">
        <v>0.7</v>
      </c>
      <c r="D11" s="60">
        <v>62728</v>
      </c>
      <c r="E11" s="57">
        <v>5600</v>
      </c>
      <c r="F11" s="57">
        <f t="shared" si="0"/>
        <v>68328</v>
      </c>
    </row>
    <row r="12" spans="1:6">
      <c r="A12" s="60">
        <v>4</v>
      </c>
      <c r="B12" s="57" t="s">
        <v>67</v>
      </c>
      <c r="C12" s="60">
        <v>0.74</v>
      </c>
      <c r="D12" s="60">
        <v>68537</v>
      </c>
      <c r="E12" s="57">
        <v>5920</v>
      </c>
      <c r="F12" s="57">
        <f t="shared" si="0"/>
        <v>74457</v>
      </c>
    </row>
    <row r="13" spans="1:6">
      <c r="A13" s="60">
        <v>5</v>
      </c>
      <c r="B13" s="62" t="s">
        <v>59</v>
      </c>
      <c r="C13" s="60">
        <v>0.66</v>
      </c>
      <c r="D13" s="60">
        <v>61128</v>
      </c>
      <c r="E13" s="57">
        <f>C13*8000</f>
        <v>5280</v>
      </c>
      <c r="F13" s="57">
        <f t="shared" si="0"/>
        <v>66408</v>
      </c>
    </row>
    <row r="14" spans="1:6">
      <c r="A14" s="60">
        <v>6</v>
      </c>
      <c r="B14" s="62" t="s">
        <v>59</v>
      </c>
      <c r="C14" s="60">
        <v>0.66</v>
      </c>
      <c r="D14" s="60">
        <v>59143</v>
      </c>
      <c r="E14" s="57">
        <f t="shared" ref="E14:E24" si="1">C14*8000</f>
        <v>5280</v>
      </c>
      <c r="F14" s="57">
        <f t="shared" si="0"/>
        <v>64423</v>
      </c>
    </row>
    <row r="15" spans="1:6">
      <c r="A15" s="60">
        <v>7</v>
      </c>
      <c r="B15" s="62" t="s">
        <v>59</v>
      </c>
      <c r="C15" s="60">
        <v>0.66</v>
      </c>
      <c r="D15" s="60">
        <v>59143</v>
      </c>
      <c r="E15" s="57">
        <f t="shared" si="1"/>
        <v>5280</v>
      </c>
      <c r="F15" s="57">
        <f t="shared" si="0"/>
        <v>64423</v>
      </c>
    </row>
    <row r="16" spans="1:6">
      <c r="A16" s="60">
        <v>8</v>
      </c>
      <c r="B16" s="62" t="s">
        <v>59</v>
      </c>
      <c r="C16" s="60">
        <v>0.66</v>
      </c>
      <c r="D16" s="60">
        <v>59143</v>
      </c>
      <c r="E16" s="57">
        <f t="shared" si="1"/>
        <v>5280</v>
      </c>
      <c r="F16" s="57">
        <f t="shared" si="0"/>
        <v>64423</v>
      </c>
    </row>
    <row r="17" spans="1:6">
      <c r="A17" s="60">
        <v>9</v>
      </c>
      <c r="B17" s="62" t="s">
        <v>59</v>
      </c>
      <c r="C17" s="60">
        <v>0.53</v>
      </c>
      <c r="D17" s="60">
        <v>49088</v>
      </c>
      <c r="E17" s="57">
        <v>4320</v>
      </c>
      <c r="F17" s="57">
        <f t="shared" si="0"/>
        <v>53408</v>
      </c>
    </row>
    <row r="18" spans="1:6">
      <c r="A18" s="60">
        <v>10</v>
      </c>
      <c r="B18" s="62" t="s">
        <v>59</v>
      </c>
      <c r="C18" s="60">
        <v>0.71</v>
      </c>
      <c r="D18" s="60">
        <v>63624</v>
      </c>
      <c r="E18" s="57">
        <f t="shared" ref="E18" si="2">C18*8000</f>
        <v>5680</v>
      </c>
      <c r="F18" s="57">
        <f>D18+E18</f>
        <v>69304</v>
      </c>
    </row>
    <row r="19" spans="1:6">
      <c r="A19" s="60">
        <v>11</v>
      </c>
      <c r="B19" s="62" t="s">
        <v>59</v>
      </c>
      <c r="C19" s="60">
        <v>0.71</v>
      </c>
      <c r="D19" s="60">
        <v>65759</v>
      </c>
      <c r="E19" s="57">
        <f t="shared" si="1"/>
        <v>5680</v>
      </c>
      <c r="F19" s="57">
        <f t="shared" si="0"/>
        <v>71439</v>
      </c>
    </row>
    <row r="20" spans="1:6">
      <c r="A20" s="60">
        <v>12</v>
      </c>
      <c r="B20" s="62" t="s">
        <v>59</v>
      </c>
      <c r="C20" s="60">
        <v>0.71</v>
      </c>
      <c r="D20" s="60">
        <v>65759</v>
      </c>
      <c r="E20" s="57">
        <f t="shared" si="1"/>
        <v>5680</v>
      </c>
      <c r="F20" s="57">
        <f t="shared" si="0"/>
        <v>71439</v>
      </c>
    </row>
    <row r="21" spans="1:6">
      <c r="A21" s="60">
        <v>13</v>
      </c>
      <c r="B21" s="62" t="s">
        <v>59</v>
      </c>
      <c r="C21" s="60">
        <v>0.71</v>
      </c>
      <c r="D21" s="60">
        <v>65759</v>
      </c>
      <c r="E21" s="57">
        <f t="shared" si="1"/>
        <v>5680</v>
      </c>
      <c r="F21" s="57">
        <f t="shared" si="0"/>
        <v>71439</v>
      </c>
    </row>
    <row r="22" spans="1:6">
      <c r="A22" s="60">
        <v>14</v>
      </c>
      <c r="B22" s="62" t="s">
        <v>59</v>
      </c>
      <c r="C22" s="60">
        <v>0.5</v>
      </c>
      <c r="D22" s="60">
        <v>46309</v>
      </c>
      <c r="E22" s="57">
        <f>C22*8000</f>
        <v>4000</v>
      </c>
      <c r="F22" s="57">
        <f>D22+E22</f>
        <v>50309</v>
      </c>
    </row>
    <row r="23" spans="1:6">
      <c r="A23" s="60">
        <v>15</v>
      </c>
      <c r="B23" s="62" t="s">
        <v>59</v>
      </c>
      <c r="C23" s="60">
        <v>0.74</v>
      </c>
      <c r="D23" s="60">
        <v>68537</v>
      </c>
      <c r="E23" s="57">
        <f t="shared" si="1"/>
        <v>5920</v>
      </c>
      <c r="F23" s="57">
        <f>D23+E23</f>
        <v>74457</v>
      </c>
    </row>
    <row r="24" spans="1:6">
      <c r="A24" s="60">
        <v>16</v>
      </c>
      <c r="B24" s="62" t="s">
        <v>59</v>
      </c>
      <c r="C24" s="60">
        <v>0.5</v>
      </c>
      <c r="D24" s="60">
        <v>46309</v>
      </c>
      <c r="E24" s="57">
        <f t="shared" si="1"/>
        <v>4000</v>
      </c>
      <c r="F24" s="57">
        <f>D24+E24</f>
        <v>50309</v>
      </c>
    </row>
    <row r="25" spans="1:6" ht="16.5" thickBot="1">
      <c r="A25" s="60">
        <v>17</v>
      </c>
      <c r="B25" s="94" t="s">
        <v>18</v>
      </c>
      <c r="C25" s="95">
        <v>0.53</v>
      </c>
      <c r="D25" s="95">
        <v>47494</v>
      </c>
      <c r="E25" s="96">
        <v>4320</v>
      </c>
      <c r="F25" s="96">
        <f>D25+E25</f>
        <v>51814</v>
      </c>
    </row>
    <row r="26" spans="1:6" s="33" customFormat="1" ht="16.5" thickBot="1">
      <c r="A26" s="244" t="s">
        <v>19</v>
      </c>
      <c r="B26" s="245"/>
      <c r="C26" s="26">
        <f>SUM(C9:C25)</f>
        <v>11.220000000000002</v>
      </c>
      <c r="D26" s="17">
        <f>SUM(D9:D25)</f>
        <v>1040311</v>
      </c>
      <c r="E26" s="17">
        <f>SUM(E9:E25)</f>
        <v>89920</v>
      </c>
      <c r="F26" s="17">
        <f>SUM(F9:F25)</f>
        <v>1130231</v>
      </c>
    </row>
    <row r="27" spans="1:6" s="20" customFormat="1" ht="24" customHeight="1">
      <c r="A27" s="205" t="s">
        <v>232</v>
      </c>
      <c r="B27" s="205"/>
      <c r="C27" s="205"/>
      <c r="D27" s="205"/>
      <c r="E27" s="205"/>
      <c r="F27" s="205"/>
    </row>
    <row r="28" spans="1:6" s="22" customFormat="1">
      <c r="A28" s="188"/>
      <c r="B28" s="188" t="s">
        <v>233</v>
      </c>
      <c r="C28" s="24"/>
      <c r="D28" s="24"/>
      <c r="E28" s="24"/>
      <c r="F28" s="24"/>
    </row>
    <row r="29" spans="1:6" s="20" customFormat="1" ht="21" customHeight="1">
      <c r="A29" s="191" t="s">
        <v>28</v>
      </c>
      <c r="B29" s="191"/>
      <c r="C29" s="191"/>
      <c r="D29" s="191"/>
      <c r="E29" s="191"/>
      <c r="F29" s="191"/>
    </row>
    <row r="30" spans="1:6" s="20" customFormat="1" ht="17.25" customHeight="1">
      <c r="A30" s="154"/>
      <c r="B30" s="188" t="s">
        <v>234</v>
      </c>
      <c r="D30" s="56"/>
      <c r="E30" s="56"/>
      <c r="F30" s="56"/>
    </row>
    <row r="31" spans="1:6" customFormat="1">
      <c r="A31" s="29"/>
      <c r="B31" s="29"/>
      <c r="C31" s="29"/>
      <c r="D31" s="29"/>
      <c r="E31" s="29"/>
      <c r="F31" s="29"/>
    </row>
  </sheetData>
  <mergeCells count="8">
    <mergeCell ref="A26:B26"/>
    <mergeCell ref="D4:F4"/>
    <mergeCell ref="A27:F27"/>
    <mergeCell ref="E1:F1"/>
    <mergeCell ref="D2:F2"/>
    <mergeCell ref="D3:F3"/>
    <mergeCell ref="A5:F5"/>
    <mergeCell ref="A6:F6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topLeftCell="A4" zoomScaleNormal="100" workbookViewId="0">
      <selection activeCell="H12" sqref="H12"/>
    </sheetView>
  </sheetViews>
  <sheetFormatPr defaultRowHeight="15"/>
  <cols>
    <col min="2" max="2" width="23.42578125" customWidth="1"/>
    <col min="3" max="3" width="13" customWidth="1"/>
    <col min="4" max="4" width="14.140625" customWidth="1"/>
    <col min="5" max="5" width="14.7109375" customWidth="1"/>
    <col min="6" max="6" width="15.28515625" customWidth="1"/>
  </cols>
  <sheetData>
    <row r="1" spans="1:6" ht="16.5" customHeight="1">
      <c r="A1" s="87"/>
      <c r="B1" s="87"/>
      <c r="C1" s="124" t="s">
        <v>141</v>
      </c>
      <c r="D1" s="29"/>
      <c r="E1" s="194" t="s">
        <v>151</v>
      </c>
      <c r="F1" s="194"/>
    </row>
    <row r="2" spans="1:6" s="54" customFormat="1" ht="18.75" customHeight="1">
      <c r="A2" s="55"/>
      <c r="B2" s="189"/>
      <c r="C2" s="185"/>
      <c r="D2" s="220" t="s">
        <v>152</v>
      </c>
      <c r="E2" s="220"/>
      <c r="F2" s="220"/>
    </row>
    <row r="3" spans="1:6" s="54" customFormat="1" ht="20.25" customHeight="1">
      <c r="A3" s="187"/>
      <c r="B3" s="188"/>
      <c r="C3" s="18"/>
      <c r="D3" s="229" t="s">
        <v>231</v>
      </c>
      <c r="E3" s="229"/>
      <c r="F3" s="229"/>
    </row>
    <row r="4" spans="1:6" s="20" customFormat="1" ht="13.5" customHeight="1">
      <c r="A4" s="84"/>
      <c r="B4" s="188"/>
      <c r="C4" s="154"/>
      <c r="D4" s="231"/>
      <c r="E4" s="231"/>
      <c r="F4" s="231"/>
    </row>
    <row r="5" spans="1:6" ht="17.25">
      <c r="A5" s="248" t="s">
        <v>65</v>
      </c>
      <c r="B5" s="248"/>
      <c r="C5" s="248"/>
      <c r="D5" s="248"/>
      <c r="E5" s="248"/>
      <c r="F5" s="248"/>
    </row>
    <row r="6" spans="1:6" ht="15.75">
      <c r="A6" s="247" t="s">
        <v>68</v>
      </c>
      <c r="B6" s="247"/>
      <c r="C6" s="247"/>
      <c r="D6" s="247"/>
      <c r="E6" s="247"/>
      <c r="F6" s="247"/>
    </row>
    <row r="7" spans="1:6" ht="8.25" customHeight="1" thickBot="1"/>
    <row r="8" spans="1:6" s="9" customFormat="1" ht="86.25" customHeight="1" thickBot="1">
      <c r="A8" s="30" t="s">
        <v>1</v>
      </c>
      <c r="B8" s="30" t="s">
        <v>21</v>
      </c>
      <c r="C8" s="30" t="s">
        <v>22</v>
      </c>
      <c r="D8" s="30" t="s">
        <v>23</v>
      </c>
      <c r="E8" s="30" t="s">
        <v>24</v>
      </c>
      <c r="F8" s="30" t="s">
        <v>6</v>
      </c>
    </row>
    <row r="9" spans="1:6" ht="15.75">
      <c r="A9" s="60">
        <v>1</v>
      </c>
      <c r="B9" s="57" t="s">
        <v>55</v>
      </c>
      <c r="C9" s="60">
        <v>1</v>
      </c>
      <c r="D9" s="60">
        <v>102000</v>
      </c>
      <c r="E9" s="71">
        <v>8000</v>
      </c>
      <c r="F9" s="57">
        <f t="shared" ref="F9:F21" si="0">D9+E9</f>
        <v>110000</v>
      </c>
    </row>
    <row r="10" spans="1:6" ht="15.75">
      <c r="A10" s="60">
        <v>2</v>
      </c>
      <c r="B10" s="57" t="s">
        <v>56</v>
      </c>
      <c r="C10" s="60">
        <v>0.94</v>
      </c>
      <c r="D10" s="60">
        <v>87060</v>
      </c>
      <c r="E10" s="71">
        <v>7520</v>
      </c>
      <c r="F10" s="57">
        <f t="shared" si="0"/>
        <v>94580</v>
      </c>
    </row>
    <row r="11" spans="1:6" ht="29.25" customHeight="1">
      <c r="A11" s="60">
        <v>3</v>
      </c>
      <c r="B11" s="106" t="s">
        <v>67</v>
      </c>
      <c r="C11" s="60">
        <v>1</v>
      </c>
      <c r="D11" s="60">
        <v>89611</v>
      </c>
      <c r="E11" s="71">
        <v>8000</v>
      </c>
      <c r="F11" s="57">
        <f t="shared" si="0"/>
        <v>97611</v>
      </c>
    </row>
    <row r="12" spans="1:6" ht="15.75">
      <c r="A12" s="60">
        <v>4</v>
      </c>
      <c r="B12" s="62" t="s">
        <v>59</v>
      </c>
      <c r="C12" s="60">
        <v>0.74</v>
      </c>
      <c r="D12" s="60">
        <v>66312</v>
      </c>
      <c r="E12" s="71">
        <v>5920</v>
      </c>
      <c r="F12" s="57">
        <f t="shared" si="0"/>
        <v>72232</v>
      </c>
    </row>
    <row r="13" spans="1:6" ht="15.75">
      <c r="A13" s="60">
        <v>5</v>
      </c>
      <c r="B13" s="62" t="s">
        <v>59</v>
      </c>
      <c r="C13" s="60">
        <v>0.74</v>
      </c>
      <c r="D13" s="60">
        <v>66312</v>
      </c>
      <c r="E13" s="71">
        <v>5920</v>
      </c>
      <c r="F13" s="57">
        <f t="shared" si="0"/>
        <v>72232</v>
      </c>
    </row>
    <row r="14" spans="1:6" ht="15.75">
      <c r="A14" s="60">
        <v>6</v>
      </c>
      <c r="B14" s="62" t="s">
        <v>59</v>
      </c>
      <c r="C14" s="60">
        <v>0.74</v>
      </c>
      <c r="D14" s="60">
        <v>66312</v>
      </c>
      <c r="E14" s="71">
        <v>5920</v>
      </c>
      <c r="F14" s="57">
        <f t="shared" si="0"/>
        <v>72232</v>
      </c>
    </row>
    <row r="15" spans="1:6" ht="15.75">
      <c r="A15" s="60">
        <v>7</v>
      </c>
      <c r="B15" s="62" t="s">
        <v>59</v>
      </c>
      <c r="C15" s="60">
        <v>0.5</v>
      </c>
      <c r="D15" s="60">
        <v>44805</v>
      </c>
      <c r="E15" s="71">
        <v>4000</v>
      </c>
      <c r="F15" s="57">
        <f>D15+E15</f>
        <v>48805</v>
      </c>
    </row>
    <row r="16" spans="1:6" ht="15.75">
      <c r="A16" s="60">
        <v>8</v>
      </c>
      <c r="B16" s="62" t="s">
        <v>59</v>
      </c>
      <c r="C16" s="60">
        <v>0.74</v>
      </c>
      <c r="D16" s="60">
        <v>66312</v>
      </c>
      <c r="E16" s="71">
        <v>5920</v>
      </c>
      <c r="F16" s="57">
        <f t="shared" si="0"/>
        <v>72232</v>
      </c>
    </row>
    <row r="17" spans="1:6" ht="15.75">
      <c r="A17" s="60">
        <v>9</v>
      </c>
      <c r="B17" s="62" t="s">
        <v>59</v>
      </c>
      <c r="C17" s="60">
        <v>0.74</v>
      </c>
      <c r="D17" s="60">
        <v>68537</v>
      </c>
      <c r="E17" s="71">
        <v>5920</v>
      </c>
      <c r="F17" s="57">
        <f t="shared" si="0"/>
        <v>74457</v>
      </c>
    </row>
    <row r="18" spans="1:6" ht="15.75">
      <c r="A18" s="60">
        <v>10</v>
      </c>
      <c r="B18" s="62" t="s">
        <v>59</v>
      </c>
      <c r="C18" s="60">
        <v>0.74</v>
      </c>
      <c r="D18" s="60">
        <v>68537</v>
      </c>
      <c r="E18" s="71">
        <v>5920</v>
      </c>
      <c r="F18" s="57">
        <f t="shared" si="0"/>
        <v>74457</v>
      </c>
    </row>
    <row r="19" spans="1:6" ht="15.75">
      <c r="A19" s="60">
        <v>11</v>
      </c>
      <c r="B19" s="62" t="s">
        <v>69</v>
      </c>
      <c r="C19" s="60">
        <v>0.25</v>
      </c>
      <c r="D19" s="60">
        <v>23154</v>
      </c>
      <c r="E19" s="71">
        <v>2000</v>
      </c>
      <c r="F19" s="57">
        <f>D19+E19</f>
        <v>25154</v>
      </c>
    </row>
    <row r="20" spans="1:6" ht="15.75">
      <c r="A20" s="60">
        <v>12</v>
      </c>
      <c r="B20" s="62" t="s">
        <v>59</v>
      </c>
      <c r="C20" s="60">
        <v>0.5</v>
      </c>
      <c r="D20" s="60">
        <v>44805</v>
      </c>
      <c r="E20" s="71">
        <v>4000</v>
      </c>
      <c r="F20" s="57">
        <f>D20+E20</f>
        <v>48805</v>
      </c>
    </row>
    <row r="21" spans="1:6" ht="16.5" thickBot="1">
      <c r="A21" s="60">
        <v>13</v>
      </c>
      <c r="B21" s="62" t="s">
        <v>27</v>
      </c>
      <c r="C21" s="60">
        <v>0.74</v>
      </c>
      <c r="D21" s="60">
        <v>66312</v>
      </c>
      <c r="E21" s="71">
        <v>5920</v>
      </c>
      <c r="F21" s="57">
        <f t="shared" si="0"/>
        <v>72232</v>
      </c>
    </row>
    <row r="22" spans="1:6" s="33" customFormat="1" ht="16.5" thickBot="1">
      <c r="A22" s="244" t="s">
        <v>19</v>
      </c>
      <c r="B22" s="245"/>
      <c r="C22" s="104">
        <f>SUM(C9:C21)</f>
        <v>9.370000000000001</v>
      </c>
      <c r="D22" s="17">
        <f>SUM(D9:D21)</f>
        <v>860069</v>
      </c>
      <c r="E22" s="17">
        <f>SUM(E9:E21)</f>
        <v>74960</v>
      </c>
      <c r="F22" s="17">
        <f>SUM(F9:F21)</f>
        <v>935029</v>
      </c>
    </row>
    <row r="23" spans="1:6" ht="11.25" customHeight="1"/>
    <row r="24" spans="1:6" s="7" customFormat="1" ht="1.5" hidden="1" customHeight="1">
      <c r="C24" s="249"/>
      <c r="D24" s="249"/>
    </row>
    <row r="25" spans="1:6" s="7" customFormat="1" ht="11.25" hidden="1" customHeight="1">
      <c r="C25" s="250"/>
      <c r="D25" s="250"/>
      <c r="F25" s="91"/>
    </row>
    <row r="26" spans="1:6" s="20" customFormat="1" ht="24" customHeight="1">
      <c r="A26" s="205" t="s">
        <v>232</v>
      </c>
      <c r="B26" s="205"/>
      <c r="C26" s="205"/>
      <c r="D26" s="205"/>
      <c r="E26" s="205"/>
      <c r="F26" s="205"/>
    </row>
    <row r="27" spans="1:6" s="22" customFormat="1" ht="15.75">
      <c r="A27" s="188"/>
      <c r="B27" s="188" t="s">
        <v>233</v>
      </c>
      <c r="C27" s="24"/>
      <c r="D27" s="24"/>
      <c r="E27" s="24"/>
      <c r="F27" s="24"/>
    </row>
    <row r="28" spans="1:6" s="20" customFormat="1" ht="21" customHeight="1">
      <c r="A28" s="191" t="s">
        <v>28</v>
      </c>
      <c r="B28" s="191"/>
      <c r="C28" s="191"/>
      <c r="D28" s="191"/>
      <c r="E28" s="191"/>
      <c r="F28" s="191"/>
    </row>
    <row r="29" spans="1:6" s="20" customFormat="1" ht="17.25" customHeight="1">
      <c r="A29" s="154"/>
      <c r="B29" s="188" t="s">
        <v>234</v>
      </c>
      <c r="D29" s="56"/>
      <c r="E29" s="56"/>
      <c r="F29" s="56"/>
    </row>
    <row r="30" spans="1:6" ht="15.75">
      <c r="A30" s="29"/>
      <c r="B30" s="29"/>
      <c r="C30" s="29"/>
      <c r="D30" s="29"/>
      <c r="E30" s="29"/>
      <c r="F30" s="29"/>
    </row>
  </sheetData>
  <mergeCells count="10">
    <mergeCell ref="E1:F1"/>
    <mergeCell ref="A26:F26"/>
    <mergeCell ref="D2:F2"/>
    <mergeCell ref="D3:F3"/>
    <mergeCell ref="D4:F4"/>
    <mergeCell ref="A5:F5"/>
    <mergeCell ref="A6:F6"/>
    <mergeCell ref="A22:B22"/>
    <mergeCell ref="C24:D24"/>
    <mergeCell ref="C25:D25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opLeftCell="A10" zoomScaleNormal="100" workbookViewId="0">
      <selection activeCell="M25" sqref="M25"/>
    </sheetView>
  </sheetViews>
  <sheetFormatPr defaultRowHeight="15"/>
  <cols>
    <col min="1" max="1" width="6.7109375" customWidth="1"/>
    <col min="2" max="2" width="30.140625" customWidth="1"/>
    <col min="3" max="3" width="10" customWidth="1"/>
    <col min="4" max="4" width="13.85546875" customWidth="1"/>
    <col min="5" max="5" width="10.42578125" customWidth="1"/>
    <col min="6" max="6" width="8.85546875" customWidth="1"/>
    <col min="7" max="7" width="10.85546875" customWidth="1"/>
    <col min="8" max="8" width="9.140625" customWidth="1"/>
    <col min="9" max="9" width="12.42578125" customWidth="1"/>
    <col min="259" max="259" width="35.85546875" customWidth="1"/>
    <col min="260" max="260" width="40" customWidth="1"/>
    <col min="261" max="261" width="17" customWidth="1"/>
    <col min="262" max="262" width="19.28515625" customWidth="1"/>
    <col min="263" max="263" width="18.140625" customWidth="1"/>
    <col min="264" max="264" width="19.28515625" customWidth="1"/>
    <col min="265" max="265" width="15.7109375" customWidth="1"/>
    <col min="515" max="515" width="35.85546875" customWidth="1"/>
    <col min="516" max="516" width="40" customWidth="1"/>
    <col min="517" max="517" width="17" customWidth="1"/>
    <col min="518" max="518" width="19.28515625" customWidth="1"/>
    <col min="519" max="519" width="18.140625" customWidth="1"/>
    <col min="520" max="520" width="19.28515625" customWidth="1"/>
    <col min="521" max="521" width="15.7109375" customWidth="1"/>
    <col min="771" max="771" width="35.85546875" customWidth="1"/>
    <col min="772" max="772" width="40" customWidth="1"/>
    <col min="773" max="773" width="17" customWidth="1"/>
    <col min="774" max="774" width="19.28515625" customWidth="1"/>
    <col min="775" max="775" width="18.140625" customWidth="1"/>
    <col min="776" max="776" width="19.28515625" customWidth="1"/>
    <col min="777" max="777" width="15.7109375" customWidth="1"/>
    <col min="1027" max="1027" width="35.85546875" customWidth="1"/>
    <col min="1028" max="1028" width="40" customWidth="1"/>
    <col min="1029" max="1029" width="17" customWidth="1"/>
    <col min="1030" max="1030" width="19.28515625" customWidth="1"/>
    <col min="1031" max="1031" width="18.140625" customWidth="1"/>
    <col min="1032" max="1032" width="19.28515625" customWidth="1"/>
    <col min="1033" max="1033" width="15.7109375" customWidth="1"/>
    <col min="1283" max="1283" width="35.85546875" customWidth="1"/>
    <col min="1284" max="1284" width="40" customWidth="1"/>
    <col min="1285" max="1285" width="17" customWidth="1"/>
    <col min="1286" max="1286" width="19.28515625" customWidth="1"/>
    <col min="1287" max="1287" width="18.140625" customWidth="1"/>
    <col min="1288" max="1288" width="19.28515625" customWidth="1"/>
    <col min="1289" max="1289" width="15.7109375" customWidth="1"/>
    <col min="1539" max="1539" width="35.85546875" customWidth="1"/>
    <col min="1540" max="1540" width="40" customWidth="1"/>
    <col min="1541" max="1541" width="17" customWidth="1"/>
    <col min="1542" max="1542" width="19.28515625" customWidth="1"/>
    <col min="1543" max="1543" width="18.140625" customWidth="1"/>
    <col min="1544" max="1544" width="19.28515625" customWidth="1"/>
    <col min="1545" max="1545" width="15.7109375" customWidth="1"/>
    <col min="1795" max="1795" width="35.85546875" customWidth="1"/>
    <col min="1796" max="1796" width="40" customWidth="1"/>
    <col min="1797" max="1797" width="17" customWidth="1"/>
    <col min="1798" max="1798" width="19.28515625" customWidth="1"/>
    <col min="1799" max="1799" width="18.140625" customWidth="1"/>
    <col min="1800" max="1800" width="19.28515625" customWidth="1"/>
    <col min="1801" max="1801" width="15.7109375" customWidth="1"/>
    <col min="2051" max="2051" width="35.85546875" customWidth="1"/>
    <col min="2052" max="2052" width="40" customWidth="1"/>
    <col min="2053" max="2053" width="17" customWidth="1"/>
    <col min="2054" max="2054" width="19.28515625" customWidth="1"/>
    <col min="2055" max="2055" width="18.140625" customWidth="1"/>
    <col min="2056" max="2056" width="19.28515625" customWidth="1"/>
    <col min="2057" max="2057" width="15.7109375" customWidth="1"/>
    <col min="2307" max="2307" width="35.85546875" customWidth="1"/>
    <col min="2308" max="2308" width="40" customWidth="1"/>
    <col min="2309" max="2309" width="17" customWidth="1"/>
    <col min="2310" max="2310" width="19.28515625" customWidth="1"/>
    <col min="2311" max="2311" width="18.140625" customWidth="1"/>
    <col min="2312" max="2312" width="19.28515625" customWidth="1"/>
    <col min="2313" max="2313" width="15.7109375" customWidth="1"/>
    <col min="2563" max="2563" width="35.85546875" customWidth="1"/>
    <col min="2564" max="2564" width="40" customWidth="1"/>
    <col min="2565" max="2565" width="17" customWidth="1"/>
    <col min="2566" max="2566" width="19.28515625" customWidth="1"/>
    <col min="2567" max="2567" width="18.140625" customWidth="1"/>
    <col min="2568" max="2568" width="19.28515625" customWidth="1"/>
    <col min="2569" max="2569" width="15.7109375" customWidth="1"/>
    <col min="2819" max="2819" width="35.85546875" customWidth="1"/>
    <col min="2820" max="2820" width="40" customWidth="1"/>
    <col min="2821" max="2821" width="17" customWidth="1"/>
    <col min="2822" max="2822" width="19.28515625" customWidth="1"/>
    <col min="2823" max="2823" width="18.140625" customWidth="1"/>
    <col min="2824" max="2824" width="19.28515625" customWidth="1"/>
    <col min="2825" max="2825" width="15.7109375" customWidth="1"/>
    <col min="3075" max="3075" width="35.85546875" customWidth="1"/>
    <col min="3076" max="3076" width="40" customWidth="1"/>
    <col min="3077" max="3077" width="17" customWidth="1"/>
    <col min="3078" max="3078" width="19.28515625" customWidth="1"/>
    <col min="3079" max="3079" width="18.140625" customWidth="1"/>
    <col min="3080" max="3080" width="19.28515625" customWidth="1"/>
    <col min="3081" max="3081" width="15.7109375" customWidth="1"/>
    <col min="3331" max="3331" width="35.85546875" customWidth="1"/>
    <col min="3332" max="3332" width="40" customWidth="1"/>
    <col min="3333" max="3333" width="17" customWidth="1"/>
    <col min="3334" max="3334" width="19.28515625" customWidth="1"/>
    <col min="3335" max="3335" width="18.140625" customWidth="1"/>
    <col min="3336" max="3336" width="19.28515625" customWidth="1"/>
    <col min="3337" max="3337" width="15.7109375" customWidth="1"/>
    <col min="3587" max="3587" width="35.85546875" customWidth="1"/>
    <col min="3588" max="3588" width="40" customWidth="1"/>
    <col min="3589" max="3589" width="17" customWidth="1"/>
    <col min="3590" max="3590" width="19.28515625" customWidth="1"/>
    <col min="3591" max="3591" width="18.140625" customWidth="1"/>
    <col min="3592" max="3592" width="19.28515625" customWidth="1"/>
    <col min="3593" max="3593" width="15.7109375" customWidth="1"/>
    <col min="3843" max="3843" width="35.85546875" customWidth="1"/>
    <col min="3844" max="3844" width="40" customWidth="1"/>
    <col min="3845" max="3845" width="17" customWidth="1"/>
    <col min="3846" max="3846" width="19.28515625" customWidth="1"/>
    <col min="3847" max="3847" width="18.140625" customWidth="1"/>
    <col min="3848" max="3848" width="19.28515625" customWidth="1"/>
    <col min="3849" max="3849" width="15.7109375" customWidth="1"/>
    <col min="4099" max="4099" width="35.85546875" customWidth="1"/>
    <col min="4100" max="4100" width="40" customWidth="1"/>
    <col min="4101" max="4101" width="17" customWidth="1"/>
    <col min="4102" max="4102" width="19.28515625" customWidth="1"/>
    <col min="4103" max="4103" width="18.140625" customWidth="1"/>
    <col min="4104" max="4104" width="19.28515625" customWidth="1"/>
    <col min="4105" max="4105" width="15.7109375" customWidth="1"/>
    <col min="4355" max="4355" width="35.85546875" customWidth="1"/>
    <col min="4356" max="4356" width="40" customWidth="1"/>
    <col min="4357" max="4357" width="17" customWidth="1"/>
    <col min="4358" max="4358" width="19.28515625" customWidth="1"/>
    <col min="4359" max="4359" width="18.140625" customWidth="1"/>
    <col min="4360" max="4360" width="19.28515625" customWidth="1"/>
    <col min="4361" max="4361" width="15.7109375" customWidth="1"/>
    <col min="4611" max="4611" width="35.85546875" customWidth="1"/>
    <col min="4612" max="4612" width="40" customWidth="1"/>
    <col min="4613" max="4613" width="17" customWidth="1"/>
    <col min="4614" max="4614" width="19.28515625" customWidth="1"/>
    <col min="4615" max="4615" width="18.140625" customWidth="1"/>
    <col min="4616" max="4616" width="19.28515625" customWidth="1"/>
    <col min="4617" max="4617" width="15.7109375" customWidth="1"/>
    <col min="4867" max="4867" width="35.85546875" customWidth="1"/>
    <col min="4868" max="4868" width="40" customWidth="1"/>
    <col min="4869" max="4869" width="17" customWidth="1"/>
    <col min="4870" max="4870" width="19.28515625" customWidth="1"/>
    <col min="4871" max="4871" width="18.140625" customWidth="1"/>
    <col min="4872" max="4872" width="19.28515625" customWidth="1"/>
    <col min="4873" max="4873" width="15.7109375" customWidth="1"/>
    <col min="5123" max="5123" width="35.85546875" customWidth="1"/>
    <col min="5124" max="5124" width="40" customWidth="1"/>
    <col min="5125" max="5125" width="17" customWidth="1"/>
    <col min="5126" max="5126" width="19.28515625" customWidth="1"/>
    <col min="5127" max="5127" width="18.140625" customWidth="1"/>
    <col min="5128" max="5128" width="19.28515625" customWidth="1"/>
    <col min="5129" max="5129" width="15.7109375" customWidth="1"/>
    <col min="5379" max="5379" width="35.85546875" customWidth="1"/>
    <col min="5380" max="5380" width="40" customWidth="1"/>
    <col min="5381" max="5381" width="17" customWidth="1"/>
    <col min="5382" max="5382" width="19.28515625" customWidth="1"/>
    <col min="5383" max="5383" width="18.140625" customWidth="1"/>
    <col min="5384" max="5384" width="19.28515625" customWidth="1"/>
    <col min="5385" max="5385" width="15.7109375" customWidth="1"/>
    <col min="5635" max="5635" width="35.85546875" customWidth="1"/>
    <col min="5636" max="5636" width="40" customWidth="1"/>
    <col min="5637" max="5637" width="17" customWidth="1"/>
    <col min="5638" max="5638" width="19.28515625" customWidth="1"/>
    <col min="5639" max="5639" width="18.140625" customWidth="1"/>
    <col min="5640" max="5640" width="19.28515625" customWidth="1"/>
    <col min="5641" max="5641" width="15.7109375" customWidth="1"/>
    <col min="5891" max="5891" width="35.85546875" customWidth="1"/>
    <col min="5892" max="5892" width="40" customWidth="1"/>
    <col min="5893" max="5893" width="17" customWidth="1"/>
    <col min="5894" max="5894" width="19.28515625" customWidth="1"/>
    <col min="5895" max="5895" width="18.140625" customWidth="1"/>
    <col min="5896" max="5896" width="19.28515625" customWidth="1"/>
    <col min="5897" max="5897" width="15.7109375" customWidth="1"/>
    <col min="6147" max="6147" width="35.85546875" customWidth="1"/>
    <col min="6148" max="6148" width="40" customWidth="1"/>
    <col min="6149" max="6149" width="17" customWidth="1"/>
    <col min="6150" max="6150" width="19.28515625" customWidth="1"/>
    <col min="6151" max="6151" width="18.140625" customWidth="1"/>
    <col min="6152" max="6152" width="19.28515625" customWidth="1"/>
    <col min="6153" max="6153" width="15.7109375" customWidth="1"/>
    <col min="6403" max="6403" width="35.85546875" customWidth="1"/>
    <col min="6404" max="6404" width="40" customWidth="1"/>
    <col min="6405" max="6405" width="17" customWidth="1"/>
    <col min="6406" max="6406" width="19.28515625" customWidth="1"/>
    <col min="6407" max="6407" width="18.140625" customWidth="1"/>
    <col min="6408" max="6408" width="19.28515625" customWidth="1"/>
    <col min="6409" max="6409" width="15.7109375" customWidth="1"/>
    <col min="6659" max="6659" width="35.85546875" customWidth="1"/>
    <col min="6660" max="6660" width="40" customWidth="1"/>
    <col min="6661" max="6661" width="17" customWidth="1"/>
    <col min="6662" max="6662" width="19.28515625" customWidth="1"/>
    <col min="6663" max="6663" width="18.140625" customWidth="1"/>
    <col min="6664" max="6664" width="19.28515625" customWidth="1"/>
    <col min="6665" max="6665" width="15.7109375" customWidth="1"/>
    <col min="6915" max="6915" width="35.85546875" customWidth="1"/>
    <col min="6916" max="6916" width="40" customWidth="1"/>
    <col min="6917" max="6917" width="17" customWidth="1"/>
    <col min="6918" max="6918" width="19.28515625" customWidth="1"/>
    <col min="6919" max="6919" width="18.140625" customWidth="1"/>
    <col min="6920" max="6920" width="19.28515625" customWidth="1"/>
    <col min="6921" max="6921" width="15.7109375" customWidth="1"/>
    <col min="7171" max="7171" width="35.85546875" customWidth="1"/>
    <col min="7172" max="7172" width="40" customWidth="1"/>
    <col min="7173" max="7173" width="17" customWidth="1"/>
    <col min="7174" max="7174" width="19.28515625" customWidth="1"/>
    <col min="7175" max="7175" width="18.140625" customWidth="1"/>
    <col min="7176" max="7176" width="19.28515625" customWidth="1"/>
    <col min="7177" max="7177" width="15.7109375" customWidth="1"/>
    <col min="7427" max="7427" width="35.85546875" customWidth="1"/>
    <col min="7428" max="7428" width="40" customWidth="1"/>
    <col min="7429" max="7429" width="17" customWidth="1"/>
    <col min="7430" max="7430" width="19.28515625" customWidth="1"/>
    <col min="7431" max="7431" width="18.140625" customWidth="1"/>
    <col min="7432" max="7432" width="19.28515625" customWidth="1"/>
    <col min="7433" max="7433" width="15.7109375" customWidth="1"/>
    <col min="7683" max="7683" width="35.85546875" customWidth="1"/>
    <col min="7684" max="7684" width="40" customWidth="1"/>
    <col min="7685" max="7685" width="17" customWidth="1"/>
    <col min="7686" max="7686" width="19.28515625" customWidth="1"/>
    <col min="7687" max="7687" width="18.140625" customWidth="1"/>
    <col min="7688" max="7688" width="19.28515625" customWidth="1"/>
    <col min="7689" max="7689" width="15.7109375" customWidth="1"/>
    <col min="7939" max="7939" width="35.85546875" customWidth="1"/>
    <col min="7940" max="7940" width="40" customWidth="1"/>
    <col min="7941" max="7941" width="17" customWidth="1"/>
    <col min="7942" max="7942" width="19.28515625" customWidth="1"/>
    <col min="7943" max="7943" width="18.140625" customWidth="1"/>
    <col min="7944" max="7944" width="19.28515625" customWidth="1"/>
    <col min="7945" max="7945" width="15.7109375" customWidth="1"/>
    <col min="8195" max="8195" width="35.85546875" customWidth="1"/>
    <col min="8196" max="8196" width="40" customWidth="1"/>
    <col min="8197" max="8197" width="17" customWidth="1"/>
    <col min="8198" max="8198" width="19.28515625" customWidth="1"/>
    <col min="8199" max="8199" width="18.140625" customWidth="1"/>
    <col min="8200" max="8200" width="19.28515625" customWidth="1"/>
    <col min="8201" max="8201" width="15.7109375" customWidth="1"/>
    <col min="8451" max="8451" width="35.85546875" customWidth="1"/>
    <col min="8452" max="8452" width="40" customWidth="1"/>
    <col min="8453" max="8453" width="17" customWidth="1"/>
    <col min="8454" max="8454" width="19.28515625" customWidth="1"/>
    <col min="8455" max="8455" width="18.140625" customWidth="1"/>
    <col min="8456" max="8456" width="19.28515625" customWidth="1"/>
    <col min="8457" max="8457" width="15.7109375" customWidth="1"/>
    <col min="8707" max="8707" width="35.85546875" customWidth="1"/>
    <col min="8708" max="8708" width="40" customWidth="1"/>
    <col min="8709" max="8709" width="17" customWidth="1"/>
    <col min="8710" max="8710" width="19.28515625" customWidth="1"/>
    <col min="8711" max="8711" width="18.140625" customWidth="1"/>
    <col min="8712" max="8712" width="19.28515625" customWidth="1"/>
    <col min="8713" max="8713" width="15.7109375" customWidth="1"/>
    <col min="8963" max="8963" width="35.85546875" customWidth="1"/>
    <col min="8964" max="8964" width="40" customWidth="1"/>
    <col min="8965" max="8965" width="17" customWidth="1"/>
    <col min="8966" max="8966" width="19.28515625" customWidth="1"/>
    <col min="8967" max="8967" width="18.140625" customWidth="1"/>
    <col min="8968" max="8968" width="19.28515625" customWidth="1"/>
    <col min="8969" max="8969" width="15.7109375" customWidth="1"/>
    <col min="9219" max="9219" width="35.85546875" customWidth="1"/>
    <col min="9220" max="9220" width="40" customWidth="1"/>
    <col min="9221" max="9221" width="17" customWidth="1"/>
    <col min="9222" max="9222" width="19.28515625" customWidth="1"/>
    <col min="9223" max="9223" width="18.140625" customWidth="1"/>
    <col min="9224" max="9224" width="19.28515625" customWidth="1"/>
    <col min="9225" max="9225" width="15.7109375" customWidth="1"/>
    <col min="9475" max="9475" width="35.85546875" customWidth="1"/>
    <col min="9476" max="9476" width="40" customWidth="1"/>
    <col min="9477" max="9477" width="17" customWidth="1"/>
    <col min="9478" max="9478" width="19.28515625" customWidth="1"/>
    <col min="9479" max="9479" width="18.140625" customWidth="1"/>
    <col min="9480" max="9480" width="19.28515625" customWidth="1"/>
    <col min="9481" max="9481" width="15.7109375" customWidth="1"/>
    <col min="9731" max="9731" width="35.85546875" customWidth="1"/>
    <col min="9732" max="9732" width="40" customWidth="1"/>
    <col min="9733" max="9733" width="17" customWidth="1"/>
    <col min="9734" max="9734" width="19.28515625" customWidth="1"/>
    <col min="9735" max="9735" width="18.140625" customWidth="1"/>
    <col min="9736" max="9736" width="19.28515625" customWidth="1"/>
    <col min="9737" max="9737" width="15.7109375" customWidth="1"/>
    <col min="9987" max="9987" width="35.85546875" customWidth="1"/>
    <col min="9988" max="9988" width="40" customWidth="1"/>
    <col min="9989" max="9989" width="17" customWidth="1"/>
    <col min="9990" max="9990" width="19.28515625" customWidth="1"/>
    <col min="9991" max="9991" width="18.140625" customWidth="1"/>
    <col min="9992" max="9992" width="19.28515625" customWidth="1"/>
    <col min="9993" max="9993" width="15.7109375" customWidth="1"/>
    <col min="10243" max="10243" width="35.85546875" customWidth="1"/>
    <col min="10244" max="10244" width="40" customWidth="1"/>
    <col min="10245" max="10245" width="17" customWidth="1"/>
    <col min="10246" max="10246" width="19.28515625" customWidth="1"/>
    <col min="10247" max="10247" width="18.140625" customWidth="1"/>
    <col min="10248" max="10248" width="19.28515625" customWidth="1"/>
    <col min="10249" max="10249" width="15.7109375" customWidth="1"/>
    <col min="10499" max="10499" width="35.85546875" customWidth="1"/>
    <col min="10500" max="10500" width="40" customWidth="1"/>
    <col min="10501" max="10501" width="17" customWidth="1"/>
    <col min="10502" max="10502" width="19.28515625" customWidth="1"/>
    <col min="10503" max="10503" width="18.140625" customWidth="1"/>
    <col min="10504" max="10504" width="19.28515625" customWidth="1"/>
    <col min="10505" max="10505" width="15.7109375" customWidth="1"/>
    <col min="10755" max="10755" width="35.85546875" customWidth="1"/>
    <col min="10756" max="10756" width="40" customWidth="1"/>
    <col min="10757" max="10757" width="17" customWidth="1"/>
    <col min="10758" max="10758" width="19.28515625" customWidth="1"/>
    <col min="10759" max="10759" width="18.140625" customWidth="1"/>
    <col min="10760" max="10760" width="19.28515625" customWidth="1"/>
    <col min="10761" max="10761" width="15.7109375" customWidth="1"/>
    <col min="11011" max="11011" width="35.85546875" customWidth="1"/>
    <col min="11012" max="11012" width="40" customWidth="1"/>
    <col min="11013" max="11013" width="17" customWidth="1"/>
    <col min="11014" max="11014" width="19.28515625" customWidth="1"/>
    <col min="11015" max="11015" width="18.140625" customWidth="1"/>
    <col min="11016" max="11016" width="19.28515625" customWidth="1"/>
    <col min="11017" max="11017" width="15.7109375" customWidth="1"/>
    <col min="11267" max="11267" width="35.85546875" customWidth="1"/>
    <col min="11268" max="11268" width="40" customWidth="1"/>
    <col min="11269" max="11269" width="17" customWidth="1"/>
    <col min="11270" max="11270" width="19.28515625" customWidth="1"/>
    <col min="11271" max="11271" width="18.140625" customWidth="1"/>
    <col min="11272" max="11272" width="19.28515625" customWidth="1"/>
    <col min="11273" max="11273" width="15.7109375" customWidth="1"/>
    <col min="11523" max="11523" width="35.85546875" customWidth="1"/>
    <col min="11524" max="11524" width="40" customWidth="1"/>
    <col min="11525" max="11525" width="17" customWidth="1"/>
    <col min="11526" max="11526" width="19.28515625" customWidth="1"/>
    <col min="11527" max="11527" width="18.140625" customWidth="1"/>
    <col min="11528" max="11528" width="19.28515625" customWidth="1"/>
    <col min="11529" max="11529" width="15.7109375" customWidth="1"/>
    <col min="11779" max="11779" width="35.85546875" customWidth="1"/>
    <col min="11780" max="11780" width="40" customWidth="1"/>
    <col min="11781" max="11781" width="17" customWidth="1"/>
    <col min="11782" max="11782" width="19.28515625" customWidth="1"/>
    <col min="11783" max="11783" width="18.140625" customWidth="1"/>
    <col min="11784" max="11784" width="19.28515625" customWidth="1"/>
    <col min="11785" max="11785" width="15.7109375" customWidth="1"/>
    <col min="12035" max="12035" width="35.85546875" customWidth="1"/>
    <col min="12036" max="12036" width="40" customWidth="1"/>
    <col min="12037" max="12037" width="17" customWidth="1"/>
    <col min="12038" max="12038" width="19.28515625" customWidth="1"/>
    <col min="12039" max="12039" width="18.140625" customWidth="1"/>
    <col min="12040" max="12040" width="19.28515625" customWidth="1"/>
    <col min="12041" max="12041" width="15.7109375" customWidth="1"/>
    <col min="12291" max="12291" width="35.85546875" customWidth="1"/>
    <col min="12292" max="12292" width="40" customWidth="1"/>
    <col min="12293" max="12293" width="17" customWidth="1"/>
    <col min="12294" max="12294" width="19.28515625" customWidth="1"/>
    <col min="12295" max="12295" width="18.140625" customWidth="1"/>
    <col min="12296" max="12296" width="19.28515625" customWidth="1"/>
    <col min="12297" max="12297" width="15.7109375" customWidth="1"/>
    <col min="12547" max="12547" width="35.85546875" customWidth="1"/>
    <col min="12548" max="12548" width="40" customWidth="1"/>
    <col min="12549" max="12549" width="17" customWidth="1"/>
    <col min="12550" max="12550" width="19.28515625" customWidth="1"/>
    <col min="12551" max="12551" width="18.140625" customWidth="1"/>
    <col min="12552" max="12552" width="19.28515625" customWidth="1"/>
    <col min="12553" max="12553" width="15.7109375" customWidth="1"/>
    <col min="12803" max="12803" width="35.85546875" customWidth="1"/>
    <col min="12804" max="12804" width="40" customWidth="1"/>
    <col min="12805" max="12805" width="17" customWidth="1"/>
    <col min="12806" max="12806" width="19.28515625" customWidth="1"/>
    <col min="12807" max="12807" width="18.140625" customWidth="1"/>
    <col min="12808" max="12808" width="19.28515625" customWidth="1"/>
    <col min="12809" max="12809" width="15.7109375" customWidth="1"/>
    <col min="13059" max="13059" width="35.85546875" customWidth="1"/>
    <col min="13060" max="13060" width="40" customWidth="1"/>
    <col min="13061" max="13061" width="17" customWidth="1"/>
    <col min="13062" max="13062" width="19.28515625" customWidth="1"/>
    <col min="13063" max="13063" width="18.140625" customWidth="1"/>
    <col min="13064" max="13064" width="19.28515625" customWidth="1"/>
    <col min="13065" max="13065" width="15.7109375" customWidth="1"/>
    <col min="13315" max="13315" width="35.85546875" customWidth="1"/>
    <col min="13316" max="13316" width="40" customWidth="1"/>
    <col min="13317" max="13317" width="17" customWidth="1"/>
    <col min="13318" max="13318" width="19.28515625" customWidth="1"/>
    <col min="13319" max="13319" width="18.140625" customWidth="1"/>
    <col min="13320" max="13320" width="19.28515625" customWidth="1"/>
    <col min="13321" max="13321" width="15.7109375" customWidth="1"/>
    <col min="13571" max="13571" width="35.85546875" customWidth="1"/>
    <col min="13572" max="13572" width="40" customWidth="1"/>
    <col min="13573" max="13573" width="17" customWidth="1"/>
    <col min="13574" max="13574" width="19.28515625" customWidth="1"/>
    <col min="13575" max="13575" width="18.140625" customWidth="1"/>
    <col min="13576" max="13576" width="19.28515625" customWidth="1"/>
    <col min="13577" max="13577" width="15.7109375" customWidth="1"/>
    <col min="13827" max="13827" width="35.85546875" customWidth="1"/>
    <col min="13828" max="13828" width="40" customWidth="1"/>
    <col min="13829" max="13829" width="17" customWidth="1"/>
    <col min="13830" max="13830" width="19.28515625" customWidth="1"/>
    <col min="13831" max="13831" width="18.140625" customWidth="1"/>
    <col min="13832" max="13832" width="19.28515625" customWidth="1"/>
    <col min="13833" max="13833" width="15.7109375" customWidth="1"/>
    <col min="14083" max="14083" width="35.85546875" customWidth="1"/>
    <col min="14084" max="14084" width="40" customWidth="1"/>
    <col min="14085" max="14085" width="17" customWidth="1"/>
    <col min="14086" max="14086" width="19.28515625" customWidth="1"/>
    <col min="14087" max="14087" width="18.140625" customWidth="1"/>
    <col min="14088" max="14088" width="19.28515625" customWidth="1"/>
    <col min="14089" max="14089" width="15.7109375" customWidth="1"/>
    <col min="14339" max="14339" width="35.85546875" customWidth="1"/>
    <col min="14340" max="14340" width="40" customWidth="1"/>
    <col min="14341" max="14341" width="17" customWidth="1"/>
    <col min="14342" max="14342" width="19.28515625" customWidth="1"/>
    <col min="14343" max="14343" width="18.140625" customWidth="1"/>
    <col min="14344" max="14344" width="19.28515625" customWidth="1"/>
    <col min="14345" max="14345" width="15.7109375" customWidth="1"/>
    <col min="14595" max="14595" width="35.85546875" customWidth="1"/>
    <col min="14596" max="14596" width="40" customWidth="1"/>
    <col min="14597" max="14597" width="17" customWidth="1"/>
    <col min="14598" max="14598" width="19.28515625" customWidth="1"/>
    <col min="14599" max="14599" width="18.140625" customWidth="1"/>
    <col min="14600" max="14600" width="19.28515625" customWidth="1"/>
    <col min="14601" max="14601" width="15.7109375" customWidth="1"/>
    <col min="14851" max="14851" width="35.85546875" customWidth="1"/>
    <col min="14852" max="14852" width="40" customWidth="1"/>
    <col min="14853" max="14853" width="17" customWidth="1"/>
    <col min="14854" max="14854" width="19.28515625" customWidth="1"/>
    <col min="14855" max="14855" width="18.140625" customWidth="1"/>
    <col min="14856" max="14856" width="19.28515625" customWidth="1"/>
    <col min="14857" max="14857" width="15.7109375" customWidth="1"/>
    <col min="15107" max="15107" width="35.85546875" customWidth="1"/>
    <col min="15108" max="15108" width="40" customWidth="1"/>
    <col min="15109" max="15109" width="17" customWidth="1"/>
    <col min="15110" max="15110" width="19.28515625" customWidth="1"/>
    <col min="15111" max="15111" width="18.140625" customWidth="1"/>
    <col min="15112" max="15112" width="19.28515625" customWidth="1"/>
    <col min="15113" max="15113" width="15.7109375" customWidth="1"/>
    <col min="15363" max="15363" width="35.85546875" customWidth="1"/>
    <col min="15364" max="15364" width="40" customWidth="1"/>
    <col min="15365" max="15365" width="17" customWidth="1"/>
    <col min="15366" max="15366" width="19.28515625" customWidth="1"/>
    <col min="15367" max="15367" width="18.140625" customWidth="1"/>
    <col min="15368" max="15368" width="19.28515625" customWidth="1"/>
    <col min="15369" max="15369" width="15.7109375" customWidth="1"/>
    <col min="15619" max="15619" width="35.85546875" customWidth="1"/>
    <col min="15620" max="15620" width="40" customWidth="1"/>
    <col min="15621" max="15621" width="17" customWidth="1"/>
    <col min="15622" max="15622" width="19.28515625" customWidth="1"/>
    <col min="15623" max="15623" width="18.140625" customWidth="1"/>
    <col min="15624" max="15624" width="19.28515625" customWidth="1"/>
    <col min="15625" max="15625" width="15.7109375" customWidth="1"/>
    <col min="15875" max="15875" width="35.85546875" customWidth="1"/>
    <col min="15876" max="15876" width="40" customWidth="1"/>
    <col min="15877" max="15877" width="17" customWidth="1"/>
    <col min="15878" max="15878" width="19.28515625" customWidth="1"/>
    <col min="15879" max="15879" width="18.140625" customWidth="1"/>
    <col min="15880" max="15880" width="19.28515625" customWidth="1"/>
    <col min="15881" max="15881" width="15.7109375" customWidth="1"/>
    <col min="16131" max="16131" width="35.85546875" customWidth="1"/>
    <col min="16132" max="16132" width="40" customWidth="1"/>
    <col min="16133" max="16133" width="17" customWidth="1"/>
    <col min="16134" max="16134" width="19.28515625" customWidth="1"/>
    <col min="16135" max="16135" width="18.140625" customWidth="1"/>
    <col min="16136" max="16136" width="19.28515625" customWidth="1"/>
    <col min="16137" max="16137" width="15.7109375" customWidth="1"/>
  </cols>
  <sheetData>
    <row r="1" spans="1:9" ht="16.5" customHeight="1">
      <c r="A1" s="87"/>
      <c r="B1" s="87"/>
      <c r="C1" s="124" t="s">
        <v>141</v>
      </c>
      <c r="D1" s="29"/>
      <c r="E1" s="194" t="s">
        <v>151</v>
      </c>
      <c r="F1" s="194"/>
      <c r="G1" s="194"/>
      <c r="H1" s="194"/>
      <c r="I1" s="194"/>
    </row>
    <row r="2" spans="1:9" s="54" customFormat="1" ht="18.75" customHeight="1">
      <c r="A2" s="55"/>
      <c r="B2" s="189"/>
      <c r="C2" s="185"/>
      <c r="D2" s="220" t="s">
        <v>152</v>
      </c>
      <c r="E2" s="220"/>
      <c r="F2" s="220"/>
      <c r="G2" s="220"/>
      <c r="H2" s="220"/>
      <c r="I2" s="220"/>
    </row>
    <row r="3" spans="1:9" s="54" customFormat="1" ht="20.25" customHeight="1">
      <c r="A3" s="187"/>
      <c r="B3" s="188"/>
      <c r="C3" s="18"/>
      <c r="D3" s="229" t="s">
        <v>231</v>
      </c>
      <c r="E3" s="229"/>
      <c r="F3" s="229"/>
      <c r="G3" s="229"/>
      <c r="H3" s="229"/>
      <c r="I3" s="229"/>
    </row>
    <row r="4" spans="1:9" s="20" customFormat="1" ht="13.5" customHeight="1">
      <c r="A4" s="84"/>
      <c r="B4" s="188"/>
      <c r="C4" s="154"/>
      <c r="D4" s="231"/>
      <c r="E4" s="231"/>
      <c r="F4" s="231"/>
    </row>
    <row r="5" spans="1:9" ht="16.5" thickBot="1">
      <c r="A5" s="251" t="s">
        <v>138</v>
      </c>
      <c r="B5" s="251"/>
      <c r="C5" s="251"/>
      <c r="D5" s="251"/>
      <c r="E5" s="251"/>
      <c r="F5" s="251"/>
      <c r="G5" s="251"/>
      <c r="H5" s="251"/>
      <c r="I5" s="251"/>
    </row>
    <row r="6" spans="1:9" ht="105" customHeight="1" thickBot="1">
      <c r="A6" s="61" t="s">
        <v>1</v>
      </c>
      <c r="B6" s="30" t="s">
        <v>2</v>
      </c>
      <c r="C6" s="30" t="s">
        <v>3</v>
      </c>
      <c r="D6" s="30" t="s">
        <v>4</v>
      </c>
      <c r="E6" s="30" t="s">
        <v>228</v>
      </c>
      <c r="F6" s="30" t="s">
        <v>213</v>
      </c>
      <c r="G6" s="30" t="s">
        <v>230</v>
      </c>
      <c r="H6" s="30" t="s">
        <v>5</v>
      </c>
      <c r="I6" s="30" t="s">
        <v>6</v>
      </c>
    </row>
    <row r="7" spans="1:9" ht="15.75">
      <c r="A7" s="60">
        <v>1</v>
      </c>
      <c r="B7" s="57" t="s">
        <v>8</v>
      </c>
      <c r="C7" s="60">
        <v>1</v>
      </c>
      <c r="D7" s="67">
        <v>102000</v>
      </c>
      <c r="E7" s="67"/>
      <c r="F7" s="67"/>
      <c r="G7" s="67"/>
      <c r="H7" s="67">
        <v>8000</v>
      </c>
      <c r="I7" s="68">
        <f>+H7+D7</f>
        <v>110000</v>
      </c>
    </row>
    <row r="8" spans="1:9" ht="15.75">
      <c r="A8" s="60">
        <v>2</v>
      </c>
      <c r="B8" s="57" t="s">
        <v>9</v>
      </c>
      <c r="C8" s="60">
        <v>1</v>
      </c>
      <c r="D8" s="67">
        <v>92618</v>
      </c>
      <c r="E8" s="67"/>
      <c r="F8" s="67"/>
      <c r="G8" s="67"/>
      <c r="H8" s="67">
        <v>8000</v>
      </c>
      <c r="I8" s="68">
        <f>+H8+D8</f>
        <v>100618</v>
      </c>
    </row>
    <row r="9" spans="1:9" ht="15.75">
      <c r="A9" s="60">
        <v>3</v>
      </c>
      <c r="B9" s="69" t="s">
        <v>10</v>
      </c>
      <c r="C9" s="60">
        <v>1</v>
      </c>
      <c r="D9" s="149">
        <v>92618</v>
      </c>
      <c r="E9" s="149"/>
      <c r="F9" s="149"/>
      <c r="G9" s="149"/>
      <c r="H9" s="70">
        <v>8000</v>
      </c>
      <c r="I9" s="68">
        <f>+H9+D9</f>
        <v>100618</v>
      </c>
    </row>
    <row r="10" spans="1:9" ht="15.75">
      <c r="A10" s="60">
        <v>4</v>
      </c>
      <c r="B10" s="57" t="s">
        <v>11</v>
      </c>
      <c r="C10" s="60">
        <v>1</v>
      </c>
      <c r="D10" s="70">
        <v>89611</v>
      </c>
      <c r="E10" s="70"/>
      <c r="F10" s="70"/>
      <c r="G10" s="70"/>
      <c r="H10" s="70">
        <v>8000</v>
      </c>
      <c r="I10" s="68">
        <f t="shared" ref="I10:I17" si="0">+H10+D10</f>
        <v>97611</v>
      </c>
    </row>
    <row r="11" spans="1:9" ht="15.75">
      <c r="A11" s="60">
        <v>5</v>
      </c>
      <c r="B11" s="57" t="s">
        <v>12</v>
      </c>
      <c r="C11" s="60">
        <v>1</v>
      </c>
      <c r="D11" s="70">
        <v>89611</v>
      </c>
      <c r="E11" s="70"/>
      <c r="F11" s="70"/>
      <c r="G11" s="70"/>
      <c r="H11" s="70">
        <v>8000</v>
      </c>
      <c r="I11" s="68">
        <f t="shared" si="0"/>
        <v>97611</v>
      </c>
    </row>
    <row r="12" spans="1:9" ht="15.75">
      <c r="A12" s="60">
        <v>6</v>
      </c>
      <c r="B12" s="57" t="s">
        <v>13</v>
      </c>
      <c r="C12" s="60">
        <v>0.5</v>
      </c>
      <c r="D12" s="70">
        <v>46309</v>
      </c>
      <c r="E12" s="70"/>
      <c r="F12" s="70"/>
      <c r="G12" s="70"/>
      <c r="H12" s="70">
        <v>4000</v>
      </c>
      <c r="I12" s="68">
        <f t="shared" si="0"/>
        <v>50309</v>
      </c>
    </row>
    <row r="13" spans="1:9" ht="15.75">
      <c r="A13" s="60">
        <v>7</v>
      </c>
      <c r="B13" s="57" t="s">
        <v>14</v>
      </c>
      <c r="C13" s="60">
        <v>1</v>
      </c>
      <c r="D13" s="70">
        <v>89611</v>
      </c>
      <c r="E13" s="70"/>
      <c r="F13" s="70"/>
      <c r="G13" s="70"/>
      <c r="H13" s="70">
        <v>8000</v>
      </c>
      <c r="I13" s="68">
        <f t="shared" si="0"/>
        <v>97611</v>
      </c>
    </row>
    <row r="14" spans="1:9" ht="15.75">
      <c r="A14" s="60">
        <v>8</v>
      </c>
      <c r="B14" s="57" t="s">
        <v>14</v>
      </c>
      <c r="C14" s="60">
        <v>1</v>
      </c>
      <c r="D14" s="149">
        <v>92618</v>
      </c>
      <c r="E14" s="149"/>
      <c r="F14" s="149"/>
      <c r="G14" s="149"/>
      <c r="H14" s="70">
        <v>8000</v>
      </c>
      <c r="I14" s="68">
        <f t="shared" si="0"/>
        <v>100618</v>
      </c>
    </row>
    <row r="15" spans="1:9" ht="15.75">
      <c r="A15" s="60">
        <v>9</v>
      </c>
      <c r="B15" s="57" t="s">
        <v>15</v>
      </c>
      <c r="C15" s="60">
        <v>0.72</v>
      </c>
      <c r="D15" s="70">
        <v>64520</v>
      </c>
      <c r="E15" s="70"/>
      <c r="F15" s="70"/>
      <c r="G15" s="70"/>
      <c r="H15" s="70">
        <v>5760</v>
      </c>
      <c r="I15" s="68">
        <f t="shared" si="0"/>
        <v>70280</v>
      </c>
    </row>
    <row r="16" spans="1:9" ht="15.75">
      <c r="A16" s="60">
        <v>10</v>
      </c>
      <c r="B16" s="57" t="s">
        <v>14</v>
      </c>
      <c r="C16" s="60">
        <v>0.5</v>
      </c>
      <c r="D16" s="70">
        <v>46309</v>
      </c>
      <c r="E16" s="70"/>
      <c r="F16" s="70"/>
      <c r="G16" s="70"/>
      <c r="H16" s="70">
        <v>4000</v>
      </c>
      <c r="I16" s="68">
        <f t="shared" si="0"/>
        <v>50309</v>
      </c>
    </row>
    <row r="17" spans="1:11" ht="15.75">
      <c r="A17" s="60">
        <v>11</v>
      </c>
      <c r="B17" s="57" t="s">
        <v>18</v>
      </c>
      <c r="C17" s="60">
        <v>1</v>
      </c>
      <c r="D17" s="70">
        <v>89611</v>
      </c>
      <c r="E17" s="70"/>
      <c r="F17" s="70"/>
      <c r="G17" s="70"/>
      <c r="H17" s="70">
        <v>8000</v>
      </c>
      <c r="I17" s="68">
        <f t="shared" si="0"/>
        <v>97611</v>
      </c>
    </row>
    <row r="18" spans="1:11" s="11" customFormat="1" ht="33.75" customHeight="1">
      <c r="A18" s="60"/>
      <c r="B18" s="165" t="s">
        <v>225</v>
      </c>
      <c r="C18" s="166">
        <f>C7+C8+C9+C10+C11+C12+C13+C14+C15+C16+C17</f>
        <v>9.7200000000000006</v>
      </c>
      <c r="D18" s="174">
        <f>D7+D8+D9+D10+D11+D12+D13+D14+D15+D16+D17</f>
        <v>895436</v>
      </c>
      <c r="E18" s="174"/>
      <c r="F18" s="174"/>
      <c r="G18" s="174"/>
      <c r="H18" s="175">
        <f>H7+H8+H9+H10+H11+H12+H13+H14+H15+H16+H17</f>
        <v>77760</v>
      </c>
      <c r="I18" s="169">
        <f>I7+I8+I9+I10+I11+I12+I13+I14+I15+I16+I17</f>
        <v>973196</v>
      </c>
      <c r="J18" s="171"/>
      <c r="K18" s="49"/>
    </row>
    <row r="19" spans="1:11" s="11" customFormat="1" ht="15.75" customHeight="1">
      <c r="A19" s="60"/>
      <c r="B19" s="62" t="s">
        <v>60</v>
      </c>
      <c r="C19" s="73"/>
      <c r="D19" s="174">
        <v>820003</v>
      </c>
      <c r="E19" s="176" t="s">
        <v>229</v>
      </c>
      <c r="F19" s="73">
        <v>70500</v>
      </c>
      <c r="G19" s="73">
        <v>50400</v>
      </c>
      <c r="H19" s="175">
        <v>68000</v>
      </c>
      <c r="I19" s="169">
        <v>1027183</v>
      </c>
      <c r="J19" s="172"/>
      <c r="K19" s="49"/>
    </row>
    <row r="20" spans="1:11" s="11" customFormat="1" ht="15.75" customHeight="1">
      <c r="A20" s="60"/>
      <c r="B20" s="62" t="s">
        <v>227</v>
      </c>
      <c r="C20" s="73"/>
      <c r="D20" s="175">
        <f>D19+D18</f>
        <v>1715439</v>
      </c>
      <c r="E20" s="73">
        <v>140</v>
      </c>
      <c r="F20" s="73"/>
      <c r="G20" s="73"/>
      <c r="H20" s="73"/>
      <c r="I20" s="175">
        <f>I19+I18</f>
        <v>2000379</v>
      </c>
      <c r="J20" s="173"/>
      <c r="K20" s="49"/>
    </row>
    <row r="21" spans="1:11" s="20" customFormat="1" ht="24" customHeight="1">
      <c r="A21" s="205" t="s">
        <v>232</v>
      </c>
      <c r="B21" s="205"/>
      <c r="C21" s="205"/>
      <c r="D21" s="205"/>
      <c r="E21" s="205"/>
      <c r="F21" s="205"/>
      <c r="G21" s="190"/>
      <c r="H21" s="190"/>
      <c r="I21" s="190"/>
    </row>
    <row r="22" spans="1:11" s="22" customFormat="1" ht="15.75">
      <c r="A22" s="188"/>
      <c r="B22" s="188" t="s">
        <v>233</v>
      </c>
      <c r="C22" s="24"/>
      <c r="D22" s="24"/>
      <c r="E22" s="24"/>
      <c r="F22" s="24"/>
    </row>
    <row r="23" spans="1:11" s="20" customFormat="1" ht="21" customHeight="1">
      <c r="A23" s="191" t="s">
        <v>28</v>
      </c>
      <c r="B23" s="191"/>
      <c r="C23" s="191"/>
      <c r="D23" s="191"/>
      <c r="E23" s="191"/>
      <c r="F23" s="191"/>
      <c r="G23" s="190"/>
      <c r="H23" s="190"/>
      <c r="I23" s="190"/>
    </row>
    <row r="24" spans="1:11" s="20" customFormat="1" ht="17.25" customHeight="1">
      <c r="A24" s="154"/>
      <c r="B24" s="188" t="s">
        <v>234</v>
      </c>
      <c r="D24" s="56"/>
      <c r="E24" s="56"/>
      <c r="F24" s="56"/>
    </row>
    <row r="25" spans="1:11" ht="15.75">
      <c r="A25" s="29"/>
      <c r="B25" s="29"/>
      <c r="C25" s="29"/>
      <c r="D25" s="29"/>
      <c r="E25" s="29"/>
      <c r="F25" s="29"/>
    </row>
  </sheetData>
  <mergeCells count="6">
    <mergeCell ref="A21:F21"/>
    <mergeCell ref="D4:F4"/>
    <mergeCell ref="D3:I3"/>
    <mergeCell ref="E1:I1"/>
    <mergeCell ref="D2:I2"/>
    <mergeCell ref="A5:I5"/>
  </mergeCells>
  <pageMargins left="0.10197916666666666" right="0.17614583333333333" top="0.23958333333333334" bottom="0.21322916666666666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opLeftCell="A4" zoomScaleNormal="100" workbookViewId="0">
      <selection activeCell="A13" sqref="A13:XFD14"/>
    </sheetView>
  </sheetViews>
  <sheetFormatPr defaultColWidth="9.140625" defaultRowHeight="15.75"/>
  <cols>
    <col min="1" max="1" width="5.42578125" style="29" customWidth="1"/>
    <col min="2" max="2" width="20" style="29" customWidth="1"/>
    <col min="3" max="3" width="16.42578125" style="32" customWidth="1"/>
    <col min="4" max="4" width="18.5703125" style="29" customWidth="1"/>
    <col min="5" max="5" width="17.7109375" style="29" customWidth="1"/>
    <col min="6" max="6" width="20.5703125" style="29" customWidth="1"/>
    <col min="7" max="16384" width="9.140625" style="10"/>
  </cols>
  <sheetData>
    <row r="1" spans="1:6" customFormat="1" ht="16.5" customHeight="1">
      <c r="A1" s="87"/>
      <c r="B1" s="87"/>
      <c r="C1" s="124" t="s">
        <v>141</v>
      </c>
      <c r="D1" s="29"/>
      <c r="E1" s="194" t="s">
        <v>151</v>
      </c>
      <c r="F1" s="194"/>
    </row>
    <row r="2" spans="1:6" s="54" customFormat="1" ht="18.75" customHeight="1">
      <c r="A2" s="55"/>
      <c r="B2" s="189"/>
      <c r="C2" s="185"/>
      <c r="D2" s="220" t="s">
        <v>152</v>
      </c>
      <c r="E2" s="220"/>
      <c r="F2" s="220"/>
    </row>
    <row r="3" spans="1:6" s="54" customFormat="1" ht="20.25" customHeight="1">
      <c r="A3" s="187"/>
      <c r="B3" s="188"/>
      <c r="C3" s="18"/>
      <c r="D3" s="229" t="s">
        <v>231</v>
      </c>
      <c r="E3" s="229"/>
      <c r="F3" s="229"/>
    </row>
    <row r="4" spans="1:6" s="54" customFormat="1" ht="9.75" customHeight="1">
      <c r="A4" s="82"/>
      <c r="B4" s="108"/>
      <c r="C4" s="53"/>
      <c r="D4" s="231"/>
      <c r="E4" s="231"/>
      <c r="F4" s="231"/>
    </row>
    <row r="5" spans="1:6" s="11" customFormat="1" ht="18">
      <c r="A5" s="235" t="s">
        <v>0</v>
      </c>
      <c r="B5" s="235"/>
      <c r="C5" s="235"/>
      <c r="D5" s="235"/>
      <c r="E5" s="235"/>
      <c r="F5" s="235"/>
    </row>
    <row r="6" spans="1:6" s="11" customFormat="1">
      <c r="A6" s="241" t="s">
        <v>163</v>
      </c>
      <c r="B6" s="241"/>
      <c r="C6" s="241"/>
      <c r="D6" s="241"/>
      <c r="E6" s="241"/>
      <c r="F6" s="241"/>
    </row>
    <row r="7" spans="1:6" s="11" customFormat="1" ht="3.75" customHeight="1" thickBot="1">
      <c r="A7" s="51"/>
      <c r="B7" s="51"/>
      <c r="C7" s="52"/>
      <c r="D7" s="51"/>
      <c r="E7" s="51"/>
      <c r="F7" s="51"/>
    </row>
    <row r="8" spans="1:6" s="9" customFormat="1" ht="63.75" thickBot="1">
      <c r="A8" s="30" t="s">
        <v>1</v>
      </c>
      <c r="B8" s="30" t="s">
        <v>21</v>
      </c>
      <c r="C8" s="30" t="s">
        <v>22</v>
      </c>
      <c r="D8" s="30" t="s">
        <v>23</v>
      </c>
      <c r="E8" s="30" t="s">
        <v>24</v>
      </c>
      <c r="F8" s="30" t="s">
        <v>6</v>
      </c>
    </row>
    <row r="9" spans="1:6" s="11" customFormat="1">
      <c r="A9" s="50">
        <v>1</v>
      </c>
      <c r="B9" s="31" t="s">
        <v>29</v>
      </c>
      <c r="C9" s="65">
        <v>1</v>
      </c>
      <c r="D9" s="31">
        <v>64000</v>
      </c>
      <c r="E9" s="31">
        <v>8000</v>
      </c>
      <c r="F9" s="31">
        <f>+E9+D9</f>
        <v>72000</v>
      </c>
    </row>
    <row r="10" spans="1:6" s="11" customFormat="1">
      <c r="A10" s="50"/>
      <c r="B10" s="31"/>
      <c r="C10" s="65"/>
      <c r="D10" s="31"/>
      <c r="E10" s="31"/>
      <c r="F10" s="31"/>
    </row>
    <row r="11" spans="1:6" s="11" customFormat="1">
      <c r="A11" s="50"/>
      <c r="B11" s="57"/>
      <c r="C11" s="66"/>
      <c r="D11" s="57"/>
      <c r="E11" s="57"/>
      <c r="F11" s="31"/>
    </row>
    <row r="12" spans="1:6" s="11" customFormat="1">
      <c r="A12" s="239" t="s">
        <v>19</v>
      </c>
      <c r="B12" s="239"/>
      <c r="C12" s="107">
        <f>SUM(C9:C11)</f>
        <v>1</v>
      </c>
      <c r="D12" s="12">
        <f>SUM(D9:D11)</f>
        <v>64000</v>
      </c>
      <c r="E12" s="13">
        <f>SUM(E9:E11)</f>
        <v>8000</v>
      </c>
      <c r="F12" s="13">
        <f>SUM(F9:F11)</f>
        <v>72000</v>
      </c>
    </row>
    <row r="13" spans="1:6" s="20" customFormat="1" ht="24" customHeight="1">
      <c r="A13" s="205" t="s">
        <v>232</v>
      </c>
      <c r="B13" s="205"/>
      <c r="C13" s="205"/>
      <c r="D13" s="205"/>
      <c r="E13" s="205"/>
      <c r="F13" s="205"/>
    </row>
    <row r="14" spans="1:6" s="22" customFormat="1">
      <c r="A14" s="188"/>
      <c r="B14" s="188" t="s">
        <v>233</v>
      </c>
      <c r="C14" s="24"/>
      <c r="D14" s="24"/>
      <c r="E14" s="24"/>
      <c r="F14" s="24"/>
    </row>
    <row r="15" spans="1:6" s="20" customFormat="1" ht="21" customHeight="1">
      <c r="A15" s="191" t="s">
        <v>28</v>
      </c>
      <c r="B15" s="191"/>
      <c r="C15" s="191"/>
      <c r="D15" s="191"/>
      <c r="E15" s="191"/>
      <c r="F15" s="191"/>
    </row>
    <row r="16" spans="1:6" s="20" customFormat="1" ht="17.25" customHeight="1">
      <c r="A16" s="154"/>
      <c r="B16" s="188" t="s">
        <v>234</v>
      </c>
      <c r="D16" s="56"/>
      <c r="E16" s="56"/>
      <c r="F16" s="56"/>
    </row>
    <row r="17" spans="1:6" customFormat="1">
      <c r="A17" s="29"/>
      <c r="B17" s="29"/>
      <c r="C17" s="29"/>
      <c r="D17" s="29"/>
      <c r="E17" s="29"/>
      <c r="F17" s="29"/>
    </row>
    <row r="18" spans="1:6" customFormat="1" ht="15"/>
  </sheetData>
  <mergeCells count="8">
    <mergeCell ref="A13:F13"/>
    <mergeCell ref="E1:F1"/>
    <mergeCell ref="D2:F2"/>
    <mergeCell ref="D3:F3"/>
    <mergeCell ref="A12:B12"/>
    <mergeCell ref="D4:F4"/>
    <mergeCell ref="A5:F5"/>
    <mergeCell ref="A6:F6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22" workbookViewId="0">
      <selection activeCell="F44" sqref="F44"/>
    </sheetView>
  </sheetViews>
  <sheetFormatPr defaultRowHeight="15"/>
  <cols>
    <col min="1" max="1" width="4.85546875" customWidth="1"/>
    <col min="2" max="2" width="19.140625" style="159" customWidth="1"/>
    <col min="3" max="3" width="13.7109375" style="5" customWidth="1"/>
    <col min="4" max="4" width="16.5703125" style="5" customWidth="1"/>
    <col min="5" max="5" width="13.7109375" customWidth="1"/>
    <col min="6" max="6" width="19.140625" customWidth="1"/>
    <col min="7" max="7" width="15.7109375" customWidth="1"/>
    <col min="253" max="253" width="4.85546875" customWidth="1"/>
    <col min="254" max="254" width="21" customWidth="1"/>
    <col min="255" max="255" width="29.5703125" customWidth="1"/>
    <col min="256" max="256" width="13.7109375" customWidth="1"/>
    <col min="257" max="257" width="17.140625" customWidth="1"/>
    <col min="258" max="258" width="16.85546875" customWidth="1"/>
    <col min="259" max="259" width="16.140625" customWidth="1"/>
    <col min="260" max="260" width="13" customWidth="1"/>
    <col min="509" max="509" width="4.85546875" customWidth="1"/>
    <col min="510" max="510" width="21" customWidth="1"/>
    <col min="511" max="511" width="29.5703125" customWidth="1"/>
    <col min="512" max="512" width="13.7109375" customWidth="1"/>
    <col min="513" max="513" width="17.140625" customWidth="1"/>
    <col min="514" max="514" width="16.85546875" customWidth="1"/>
    <col min="515" max="515" width="16.140625" customWidth="1"/>
    <col min="516" max="516" width="13" customWidth="1"/>
    <col min="765" max="765" width="4.85546875" customWidth="1"/>
    <col min="766" max="766" width="21" customWidth="1"/>
    <col min="767" max="767" width="29.5703125" customWidth="1"/>
    <col min="768" max="768" width="13.7109375" customWidth="1"/>
    <col min="769" max="769" width="17.140625" customWidth="1"/>
    <col min="770" max="770" width="16.85546875" customWidth="1"/>
    <col min="771" max="771" width="16.140625" customWidth="1"/>
    <col min="772" max="772" width="13" customWidth="1"/>
    <col min="1021" max="1021" width="4.85546875" customWidth="1"/>
    <col min="1022" max="1022" width="21" customWidth="1"/>
    <col min="1023" max="1023" width="29.5703125" customWidth="1"/>
    <col min="1024" max="1024" width="13.7109375" customWidth="1"/>
    <col min="1025" max="1025" width="17.140625" customWidth="1"/>
    <col min="1026" max="1026" width="16.85546875" customWidth="1"/>
    <col min="1027" max="1027" width="16.140625" customWidth="1"/>
    <col min="1028" max="1028" width="13" customWidth="1"/>
    <col min="1277" max="1277" width="4.85546875" customWidth="1"/>
    <col min="1278" max="1278" width="21" customWidth="1"/>
    <col min="1279" max="1279" width="29.5703125" customWidth="1"/>
    <col min="1280" max="1280" width="13.7109375" customWidth="1"/>
    <col min="1281" max="1281" width="17.140625" customWidth="1"/>
    <col min="1282" max="1282" width="16.85546875" customWidth="1"/>
    <col min="1283" max="1283" width="16.140625" customWidth="1"/>
    <col min="1284" max="1284" width="13" customWidth="1"/>
    <col min="1533" max="1533" width="4.85546875" customWidth="1"/>
    <col min="1534" max="1534" width="21" customWidth="1"/>
    <col min="1535" max="1535" width="29.5703125" customWidth="1"/>
    <col min="1536" max="1536" width="13.7109375" customWidth="1"/>
    <col min="1537" max="1537" width="17.140625" customWidth="1"/>
    <col min="1538" max="1538" width="16.85546875" customWidth="1"/>
    <col min="1539" max="1539" width="16.140625" customWidth="1"/>
    <col min="1540" max="1540" width="13" customWidth="1"/>
    <col min="1789" max="1789" width="4.85546875" customWidth="1"/>
    <col min="1790" max="1790" width="21" customWidth="1"/>
    <col min="1791" max="1791" width="29.5703125" customWidth="1"/>
    <col min="1792" max="1792" width="13.7109375" customWidth="1"/>
    <col min="1793" max="1793" width="17.140625" customWidth="1"/>
    <col min="1794" max="1794" width="16.85546875" customWidth="1"/>
    <col min="1795" max="1795" width="16.140625" customWidth="1"/>
    <col min="1796" max="1796" width="13" customWidth="1"/>
    <col min="2045" max="2045" width="4.85546875" customWidth="1"/>
    <col min="2046" max="2046" width="21" customWidth="1"/>
    <col min="2047" max="2047" width="29.5703125" customWidth="1"/>
    <col min="2048" max="2048" width="13.7109375" customWidth="1"/>
    <col min="2049" max="2049" width="17.140625" customWidth="1"/>
    <col min="2050" max="2050" width="16.85546875" customWidth="1"/>
    <col min="2051" max="2051" width="16.140625" customWidth="1"/>
    <col min="2052" max="2052" width="13" customWidth="1"/>
    <col min="2301" max="2301" width="4.85546875" customWidth="1"/>
    <col min="2302" max="2302" width="21" customWidth="1"/>
    <col min="2303" max="2303" width="29.5703125" customWidth="1"/>
    <col min="2304" max="2304" width="13.7109375" customWidth="1"/>
    <col min="2305" max="2305" width="17.140625" customWidth="1"/>
    <col min="2306" max="2306" width="16.85546875" customWidth="1"/>
    <col min="2307" max="2307" width="16.140625" customWidth="1"/>
    <col min="2308" max="2308" width="13" customWidth="1"/>
    <col min="2557" max="2557" width="4.85546875" customWidth="1"/>
    <col min="2558" max="2558" width="21" customWidth="1"/>
    <col min="2559" max="2559" width="29.5703125" customWidth="1"/>
    <col min="2560" max="2560" width="13.7109375" customWidth="1"/>
    <col min="2561" max="2561" width="17.140625" customWidth="1"/>
    <col min="2562" max="2562" width="16.85546875" customWidth="1"/>
    <col min="2563" max="2563" width="16.140625" customWidth="1"/>
    <col min="2564" max="2564" width="13" customWidth="1"/>
    <col min="2813" max="2813" width="4.85546875" customWidth="1"/>
    <col min="2814" max="2814" width="21" customWidth="1"/>
    <col min="2815" max="2815" width="29.5703125" customWidth="1"/>
    <col min="2816" max="2816" width="13.7109375" customWidth="1"/>
    <col min="2817" max="2817" width="17.140625" customWidth="1"/>
    <col min="2818" max="2818" width="16.85546875" customWidth="1"/>
    <col min="2819" max="2819" width="16.140625" customWidth="1"/>
    <col min="2820" max="2820" width="13" customWidth="1"/>
    <col min="3069" max="3069" width="4.85546875" customWidth="1"/>
    <col min="3070" max="3070" width="21" customWidth="1"/>
    <col min="3071" max="3071" width="29.5703125" customWidth="1"/>
    <col min="3072" max="3072" width="13.7109375" customWidth="1"/>
    <col min="3073" max="3073" width="17.140625" customWidth="1"/>
    <col min="3074" max="3074" width="16.85546875" customWidth="1"/>
    <col min="3075" max="3075" width="16.140625" customWidth="1"/>
    <col min="3076" max="3076" width="13" customWidth="1"/>
    <col min="3325" max="3325" width="4.85546875" customWidth="1"/>
    <col min="3326" max="3326" width="21" customWidth="1"/>
    <col min="3327" max="3327" width="29.5703125" customWidth="1"/>
    <col min="3328" max="3328" width="13.7109375" customWidth="1"/>
    <col min="3329" max="3329" width="17.140625" customWidth="1"/>
    <col min="3330" max="3330" width="16.85546875" customWidth="1"/>
    <col min="3331" max="3331" width="16.140625" customWidth="1"/>
    <col min="3332" max="3332" width="13" customWidth="1"/>
    <col min="3581" max="3581" width="4.85546875" customWidth="1"/>
    <col min="3582" max="3582" width="21" customWidth="1"/>
    <col min="3583" max="3583" width="29.5703125" customWidth="1"/>
    <col min="3584" max="3584" width="13.7109375" customWidth="1"/>
    <col min="3585" max="3585" width="17.140625" customWidth="1"/>
    <col min="3586" max="3586" width="16.85546875" customWidth="1"/>
    <col min="3587" max="3587" width="16.140625" customWidth="1"/>
    <col min="3588" max="3588" width="13" customWidth="1"/>
    <col min="3837" max="3837" width="4.85546875" customWidth="1"/>
    <col min="3838" max="3838" width="21" customWidth="1"/>
    <col min="3839" max="3839" width="29.5703125" customWidth="1"/>
    <col min="3840" max="3840" width="13.7109375" customWidth="1"/>
    <col min="3841" max="3841" width="17.140625" customWidth="1"/>
    <col min="3842" max="3842" width="16.85546875" customWidth="1"/>
    <col min="3843" max="3843" width="16.140625" customWidth="1"/>
    <col min="3844" max="3844" width="13" customWidth="1"/>
    <col min="4093" max="4093" width="4.85546875" customWidth="1"/>
    <col min="4094" max="4094" width="21" customWidth="1"/>
    <col min="4095" max="4095" width="29.5703125" customWidth="1"/>
    <col min="4096" max="4096" width="13.7109375" customWidth="1"/>
    <col min="4097" max="4097" width="17.140625" customWidth="1"/>
    <col min="4098" max="4098" width="16.85546875" customWidth="1"/>
    <col min="4099" max="4099" width="16.140625" customWidth="1"/>
    <col min="4100" max="4100" width="13" customWidth="1"/>
    <col min="4349" max="4349" width="4.85546875" customWidth="1"/>
    <col min="4350" max="4350" width="21" customWidth="1"/>
    <col min="4351" max="4351" width="29.5703125" customWidth="1"/>
    <col min="4352" max="4352" width="13.7109375" customWidth="1"/>
    <col min="4353" max="4353" width="17.140625" customWidth="1"/>
    <col min="4354" max="4354" width="16.85546875" customWidth="1"/>
    <col min="4355" max="4355" width="16.140625" customWidth="1"/>
    <col min="4356" max="4356" width="13" customWidth="1"/>
    <col min="4605" max="4605" width="4.85546875" customWidth="1"/>
    <col min="4606" max="4606" width="21" customWidth="1"/>
    <col min="4607" max="4607" width="29.5703125" customWidth="1"/>
    <col min="4608" max="4608" width="13.7109375" customWidth="1"/>
    <col min="4609" max="4609" width="17.140625" customWidth="1"/>
    <col min="4610" max="4610" width="16.85546875" customWidth="1"/>
    <col min="4611" max="4611" width="16.140625" customWidth="1"/>
    <col min="4612" max="4612" width="13" customWidth="1"/>
    <col min="4861" max="4861" width="4.85546875" customWidth="1"/>
    <col min="4862" max="4862" width="21" customWidth="1"/>
    <col min="4863" max="4863" width="29.5703125" customWidth="1"/>
    <col min="4864" max="4864" width="13.7109375" customWidth="1"/>
    <col min="4865" max="4865" width="17.140625" customWidth="1"/>
    <col min="4866" max="4866" width="16.85546875" customWidth="1"/>
    <col min="4867" max="4867" width="16.140625" customWidth="1"/>
    <col min="4868" max="4868" width="13" customWidth="1"/>
    <col min="5117" max="5117" width="4.85546875" customWidth="1"/>
    <col min="5118" max="5118" width="21" customWidth="1"/>
    <col min="5119" max="5119" width="29.5703125" customWidth="1"/>
    <col min="5120" max="5120" width="13.7109375" customWidth="1"/>
    <col min="5121" max="5121" width="17.140625" customWidth="1"/>
    <col min="5122" max="5122" width="16.85546875" customWidth="1"/>
    <col min="5123" max="5123" width="16.140625" customWidth="1"/>
    <col min="5124" max="5124" width="13" customWidth="1"/>
    <col min="5373" max="5373" width="4.85546875" customWidth="1"/>
    <col min="5374" max="5374" width="21" customWidth="1"/>
    <col min="5375" max="5375" width="29.5703125" customWidth="1"/>
    <col min="5376" max="5376" width="13.7109375" customWidth="1"/>
    <col min="5377" max="5377" width="17.140625" customWidth="1"/>
    <col min="5378" max="5378" width="16.85546875" customWidth="1"/>
    <col min="5379" max="5379" width="16.140625" customWidth="1"/>
    <col min="5380" max="5380" width="13" customWidth="1"/>
    <col min="5629" max="5629" width="4.85546875" customWidth="1"/>
    <col min="5630" max="5630" width="21" customWidth="1"/>
    <col min="5631" max="5631" width="29.5703125" customWidth="1"/>
    <col min="5632" max="5632" width="13.7109375" customWidth="1"/>
    <col min="5633" max="5633" width="17.140625" customWidth="1"/>
    <col min="5634" max="5634" width="16.85546875" customWidth="1"/>
    <col min="5635" max="5635" width="16.140625" customWidth="1"/>
    <col min="5636" max="5636" width="13" customWidth="1"/>
    <col min="5885" max="5885" width="4.85546875" customWidth="1"/>
    <col min="5886" max="5886" width="21" customWidth="1"/>
    <col min="5887" max="5887" width="29.5703125" customWidth="1"/>
    <col min="5888" max="5888" width="13.7109375" customWidth="1"/>
    <col min="5889" max="5889" width="17.140625" customWidth="1"/>
    <col min="5890" max="5890" width="16.85546875" customWidth="1"/>
    <col min="5891" max="5891" width="16.140625" customWidth="1"/>
    <col min="5892" max="5892" width="13" customWidth="1"/>
    <col min="6141" max="6141" width="4.85546875" customWidth="1"/>
    <col min="6142" max="6142" width="21" customWidth="1"/>
    <col min="6143" max="6143" width="29.5703125" customWidth="1"/>
    <col min="6144" max="6144" width="13.7109375" customWidth="1"/>
    <col min="6145" max="6145" width="17.140625" customWidth="1"/>
    <col min="6146" max="6146" width="16.85546875" customWidth="1"/>
    <col min="6147" max="6147" width="16.140625" customWidth="1"/>
    <col min="6148" max="6148" width="13" customWidth="1"/>
    <col min="6397" max="6397" width="4.85546875" customWidth="1"/>
    <col min="6398" max="6398" width="21" customWidth="1"/>
    <col min="6399" max="6399" width="29.5703125" customWidth="1"/>
    <col min="6400" max="6400" width="13.7109375" customWidth="1"/>
    <col min="6401" max="6401" width="17.140625" customWidth="1"/>
    <col min="6402" max="6402" width="16.85546875" customWidth="1"/>
    <col min="6403" max="6403" width="16.140625" customWidth="1"/>
    <col min="6404" max="6404" width="13" customWidth="1"/>
    <col min="6653" max="6653" width="4.85546875" customWidth="1"/>
    <col min="6654" max="6654" width="21" customWidth="1"/>
    <col min="6655" max="6655" width="29.5703125" customWidth="1"/>
    <col min="6656" max="6656" width="13.7109375" customWidth="1"/>
    <col min="6657" max="6657" width="17.140625" customWidth="1"/>
    <col min="6658" max="6658" width="16.85546875" customWidth="1"/>
    <col min="6659" max="6659" width="16.140625" customWidth="1"/>
    <col min="6660" max="6660" width="13" customWidth="1"/>
    <col min="6909" max="6909" width="4.85546875" customWidth="1"/>
    <col min="6910" max="6910" width="21" customWidth="1"/>
    <col min="6911" max="6911" width="29.5703125" customWidth="1"/>
    <col min="6912" max="6912" width="13.7109375" customWidth="1"/>
    <col min="6913" max="6913" width="17.140625" customWidth="1"/>
    <col min="6914" max="6914" width="16.85546875" customWidth="1"/>
    <col min="6915" max="6915" width="16.140625" customWidth="1"/>
    <col min="6916" max="6916" width="13" customWidth="1"/>
    <col min="7165" max="7165" width="4.85546875" customWidth="1"/>
    <col min="7166" max="7166" width="21" customWidth="1"/>
    <col min="7167" max="7167" width="29.5703125" customWidth="1"/>
    <col min="7168" max="7168" width="13.7109375" customWidth="1"/>
    <col min="7169" max="7169" width="17.140625" customWidth="1"/>
    <col min="7170" max="7170" width="16.85546875" customWidth="1"/>
    <col min="7171" max="7171" width="16.140625" customWidth="1"/>
    <col min="7172" max="7172" width="13" customWidth="1"/>
    <col min="7421" max="7421" width="4.85546875" customWidth="1"/>
    <col min="7422" max="7422" width="21" customWidth="1"/>
    <col min="7423" max="7423" width="29.5703125" customWidth="1"/>
    <col min="7424" max="7424" width="13.7109375" customWidth="1"/>
    <col min="7425" max="7425" width="17.140625" customWidth="1"/>
    <col min="7426" max="7426" width="16.85546875" customWidth="1"/>
    <col min="7427" max="7427" width="16.140625" customWidth="1"/>
    <col min="7428" max="7428" width="13" customWidth="1"/>
    <col min="7677" max="7677" width="4.85546875" customWidth="1"/>
    <col min="7678" max="7678" width="21" customWidth="1"/>
    <col min="7679" max="7679" width="29.5703125" customWidth="1"/>
    <col min="7680" max="7680" width="13.7109375" customWidth="1"/>
    <col min="7681" max="7681" width="17.140625" customWidth="1"/>
    <col min="7682" max="7682" width="16.85546875" customWidth="1"/>
    <col min="7683" max="7683" width="16.140625" customWidth="1"/>
    <col min="7684" max="7684" width="13" customWidth="1"/>
    <col min="7933" max="7933" width="4.85546875" customWidth="1"/>
    <col min="7934" max="7934" width="21" customWidth="1"/>
    <col min="7935" max="7935" width="29.5703125" customWidth="1"/>
    <col min="7936" max="7936" width="13.7109375" customWidth="1"/>
    <col min="7937" max="7937" width="17.140625" customWidth="1"/>
    <col min="7938" max="7938" width="16.85546875" customWidth="1"/>
    <col min="7939" max="7939" width="16.140625" customWidth="1"/>
    <col min="7940" max="7940" width="13" customWidth="1"/>
    <col min="8189" max="8189" width="4.85546875" customWidth="1"/>
    <col min="8190" max="8190" width="21" customWidth="1"/>
    <col min="8191" max="8191" width="29.5703125" customWidth="1"/>
    <col min="8192" max="8192" width="13.7109375" customWidth="1"/>
    <col min="8193" max="8193" width="17.140625" customWidth="1"/>
    <col min="8194" max="8194" width="16.85546875" customWidth="1"/>
    <col min="8195" max="8195" width="16.140625" customWidth="1"/>
    <col min="8196" max="8196" width="13" customWidth="1"/>
    <col min="8445" max="8445" width="4.85546875" customWidth="1"/>
    <col min="8446" max="8446" width="21" customWidth="1"/>
    <col min="8447" max="8447" width="29.5703125" customWidth="1"/>
    <col min="8448" max="8448" width="13.7109375" customWidth="1"/>
    <col min="8449" max="8449" width="17.140625" customWidth="1"/>
    <col min="8450" max="8450" width="16.85546875" customWidth="1"/>
    <col min="8451" max="8451" width="16.140625" customWidth="1"/>
    <col min="8452" max="8452" width="13" customWidth="1"/>
    <col min="8701" max="8701" width="4.85546875" customWidth="1"/>
    <col min="8702" max="8702" width="21" customWidth="1"/>
    <col min="8703" max="8703" width="29.5703125" customWidth="1"/>
    <col min="8704" max="8704" width="13.7109375" customWidth="1"/>
    <col min="8705" max="8705" width="17.140625" customWidth="1"/>
    <col min="8706" max="8706" width="16.85546875" customWidth="1"/>
    <col min="8707" max="8707" width="16.140625" customWidth="1"/>
    <col min="8708" max="8708" width="13" customWidth="1"/>
    <col min="8957" max="8957" width="4.85546875" customWidth="1"/>
    <col min="8958" max="8958" width="21" customWidth="1"/>
    <col min="8959" max="8959" width="29.5703125" customWidth="1"/>
    <col min="8960" max="8960" width="13.7109375" customWidth="1"/>
    <col min="8961" max="8961" width="17.140625" customWidth="1"/>
    <col min="8962" max="8962" width="16.85546875" customWidth="1"/>
    <col min="8963" max="8963" width="16.140625" customWidth="1"/>
    <col min="8964" max="8964" width="13" customWidth="1"/>
    <col min="9213" max="9213" width="4.85546875" customWidth="1"/>
    <col min="9214" max="9214" width="21" customWidth="1"/>
    <col min="9215" max="9215" width="29.5703125" customWidth="1"/>
    <col min="9216" max="9216" width="13.7109375" customWidth="1"/>
    <col min="9217" max="9217" width="17.140625" customWidth="1"/>
    <col min="9218" max="9218" width="16.85546875" customWidth="1"/>
    <col min="9219" max="9219" width="16.140625" customWidth="1"/>
    <col min="9220" max="9220" width="13" customWidth="1"/>
    <col min="9469" max="9469" width="4.85546875" customWidth="1"/>
    <col min="9470" max="9470" width="21" customWidth="1"/>
    <col min="9471" max="9471" width="29.5703125" customWidth="1"/>
    <col min="9472" max="9472" width="13.7109375" customWidth="1"/>
    <col min="9473" max="9473" width="17.140625" customWidth="1"/>
    <col min="9474" max="9474" width="16.85546875" customWidth="1"/>
    <col min="9475" max="9475" width="16.140625" customWidth="1"/>
    <col min="9476" max="9476" width="13" customWidth="1"/>
    <col min="9725" max="9725" width="4.85546875" customWidth="1"/>
    <col min="9726" max="9726" width="21" customWidth="1"/>
    <col min="9727" max="9727" width="29.5703125" customWidth="1"/>
    <col min="9728" max="9728" width="13.7109375" customWidth="1"/>
    <col min="9729" max="9729" width="17.140625" customWidth="1"/>
    <col min="9730" max="9730" width="16.85546875" customWidth="1"/>
    <col min="9731" max="9731" width="16.140625" customWidth="1"/>
    <col min="9732" max="9732" width="13" customWidth="1"/>
    <col min="9981" max="9981" width="4.85546875" customWidth="1"/>
    <col min="9982" max="9982" width="21" customWidth="1"/>
    <col min="9983" max="9983" width="29.5703125" customWidth="1"/>
    <col min="9984" max="9984" width="13.7109375" customWidth="1"/>
    <col min="9985" max="9985" width="17.140625" customWidth="1"/>
    <col min="9986" max="9986" width="16.85546875" customWidth="1"/>
    <col min="9987" max="9987" width="16.140625" customWidth="1"/>
    <col min="9988" max="9988" width="13" customWidth="1"/>
    <col min="10237" max="10237" width="4.85546875" customWidth="1"/>
    <col min="10238" max="10238" width="21" customWidth="1"/>
    <col min="10239" max="10239" width="29.5703125" customWidth="1"/>
    <col min="10240" max="10240" width="13.7109375" customWidth="1"/>
    <col min="10241" max="10241" width="17.140625" customWidth="1"/>
    <col min="10242" max="10242" width="16.85546875" customWidth="1"/>
    <col min="10243" max="10243" width="16.140625" customWidth="1"/>
    <col min="10244" max="10244" width="13" customWidth="1"/>
    <col min="10493" max="10493" width="4.85546875" customWidth="1"/>
    <col min="10494" max="10494" width="21" customWidth="1"/>
    <col min="10495" max="10495" width="29.5703125" customWidth="1"/>
    <col min="10496" max="10496" width="13.7109375" customWidth="1"/>
    <col min="10497" max="10497" width="17.140625" customWidth="1"/>
    <col min="10498" max="10498" width="16.85546875" customWidth="1"/>
    <col min="10499" max="10499" width="16.140625" customWidth="1"/>
    <col min="10500" max="10500" width="13" customWidth="1"/>
    <col min="10749" max="10749" width="4.85546875" customWidth="1"/>
    <col min="10750" max="10750" width="21" customWidth="1"/>
    <col min="10751" max="10751" width="29.5703125" customWidth="1"/>
    <col min="10752" max="10752" width="13.7109375" customWidth="1"/>
    <col min="10753" max="10753" width="17.140625" customWidth="1"/>
    <col min="10754" max="10754" width="16.85546875" customWidth="1"/>
    <col min="10755" max="10755" width="16.140625" customWidth="1"/>
    <col min="10756" max="10756" width="13" customWidth="1"/>
    <col min="11005" max="11005" width="4.85546875" customWidth="1"/>
    <col min="11006" max="11006" width="21" customWidth="1"/>
    <col min="11007" max="11007" width="29.5703125" customWidth="1"/>
    <col min="11008" max="11008" width="13.7109375" customWidth="1"/>
    <col min="11009" max="11009" width="17.140625" customWidth="1"/>
    <col min="11010" max="11010" width="16.85546875" customWidth="1"/>
    <col min="11011" max="11011" width="16.140625" customWidth="1"/>
    <col min="11012" max="11012" width="13" customWidth="1"/>
    <col min="11261" max="11261" width="4.85546875" customWidth="1"/>
    <col min="11262" max="11262" width="21" customWidth="1"/>
    <col min="11263" max="11263" width="29.5703125" customWidth="1"/>
    <col min="11264" max="11264" width="13.7109375" customWidth="1"/>
    <col min="11265" max="11265" width="17.140625" customWidth="1"/>
    <col min="11266" max="11266" width="16.85546875" customWidth="1"/>
    <col min="11267" max="11267" width="16.140625" customWidth="1"/>
    <col min="11268" max="11268" width="13" customWidth="1"/>
    <col min="11517" max="11517" width="4.85546875" customWidth="1"/>
    <col min="11518" max="11518" width="21" customWidth="1"/>
    <col min="11519" max="11519" width="29.5703125" customWidth="1"/>
    <col min="11520" max="11520" width="13.7109375" customWidth="1"/>
    <col min="11521" max="11521" width="17.140625" customWidth="1"/>
    <col min="11522" max="11522" width="16.85546875" customWidth="1"/>
    <col min="11523" max="11523" width="16.140625" customWidth="1"/>
    <col min="11524" max="11524" width="13" customWidth="1"/>
    <col min="11773" max="11773" width="4.85546875" customWidth="1"/>
    <col min="11774" max="11774" width="21" customWidth="1"/>
    <col min="11775" max="11775" width="29.5703125" customWidth="1"/>
    <col min="11776" max="11776" width="13.7109375" customWidth="1"/>
    <col min="11777" max="11777" width="17.140625" customWidth="1"/>
    <col min="11778" max="11778" width="16.85546875" customWidth="1"/>
    <col min="11779" max="11779" width="16.140625" customWidth="1"/>
    <col min="11780" max="11780" width="13" customWidth="1"/>
    <col min="12029" max="12029" width="4.85546875" customWidth="1"/>
    <col min="12030" max="12030" width="21" customWidth="1"/>
    <col min="12031" max="12031" width="29.5703125" customWidth="1"/>
    <col min="12032" max="12032" width="13.7109375" customWidth="1"/>
    <col min="12033" max="12033" width="17.140625" customWidth="1"/>
    <col min="12034" max="12034" width="16.85546875" customWidth="1"/>
    <col min="12035" max="12035" width="16.140625" customWidth="1"/>
    <col min="12036" max="12036" width="13" customWidth="1"/>
    <col min="12285" max="12285" width="4.85546875" customWidth="1"/>
    <col min="12286" max="12286" width="21" customWidth="1"/>
    <col min="12287" max="12287" width="29.5703125" customWidth="1"/>
    <col min="12288" max="12288" width="13.7109375" customWidth="1"/>
    <col min="12289" max="12289" width="17.140625" customWidth="1"/>
    <col min="12290" max="12290" width="16.85546875" customWidth="1"/>
    <col min="12291" max="12291" width="16.140625" customWidth="1"/>
    <col min="12292" max="12292" width="13" customWidth="1"/>
    <col min="12541" max="12541" width="4.85546875" customWidth="1"/>
    <col min="12542" max="12542" width="21" customWidth="1"/>
    <col min="12543" max="12543" width="29.5703125" customWidth="1"/>
    <col min="12544" max="12544" width="13.7109375" customWidth="1"/>
    <col min="12545" max="12545" width="17.140625" customWidth="1"/>
    <col min="12546" max="12546" width="16.85546875" customWidth="1"/>
    <col min="12547" max="12547" width="16.140625" customWidth="1"/>
    <col min="12548" max="12548" width="13" customWidth="1"/>
    <col min="12797" max="12797" width="4.85546875" customWidth="1"/>
    <col min="12798" max="12798" width="21" customWidth="1"/>
    <col min="12799" max="12799" width="29.5703125" customWidth="1"/>
    <col min="12800" max="12800" width="13.7109375" customWidth="1"/>
    <col min="12801" max="12801" width="17.140625" customWidth="1"/>
    <col min="12802" max="12802" width="16.85546875" customWidth="1"/>
    <col min="12803" max="12803" width="16.140625" customWidth="1"/>
    <col min="12804" max="12804" width="13" customWidth="1"/>
    <col min="13053" max="13053" width="4.85546875" customWidth="1"/>
    <col min="13054" max="13054" width="21" customWidth="1"/>
    <col min="13055" max="13055" width="29.5703125" customWidth="1"/>
    <col min="13056" max="13056" width="13.7109375" customWidth="1"/>
    <col min="13057" max="13057" width="17.140625" customWidth="1"/>
    <col min="13058" max="13058" width="16.85546875" customWidth="1"/>
    <col min="13059" max="13059" width="16.140625" customWidth="1"/>
    <col min="13060" max="13060" width="13" customWidth="1"/>
    <col min="13309" max="13309" width="4.85546875" customWidth="1"/>
    <col min="13310" max="13310" width="21" customWidth="1"/>
    <col min="13311" max="13311" width="29.5703125" customWidth="1"/>
    <col min="13312" max="13312" width="13.7109375" customWidth="1"/>
    <col min="13313" max="13313" width="17.140625" customWidth="1"/>
    <col min="13314" max="13314" width="16.85546875" customWidth="1"/>
    <col min="13315" max="13315" width="16.140625" customWidth="1"/>
    <col min="13316" max="13316" width="13" customWidth="1"/>
    <col min="13565" max="13565" width="4.85546875" customWidth="1"/>
    <col min="13566" max="13566" width="21" customWidth="1"/>
    <col min="13567" max="13567" width="29.5703125" customWidth="1"/>
    <col min="13568" max="13568" width="13.7109375" customWidth="1"/>
    <col min="13569" max="13569" width="17.140625" customWidth="1"/>
    <col min="13570" max="13570" width="16.85546875" customWidth="1"/>
    <col min="13571" max="13571" width="16.140625" customWidth="1"/>
    <col min="13572" max="13572" width="13" customWidth="1"/>
    <col min="13821" max="13821" width="4.85546875" customWidth="1"/>
    <col min="13822" max="13822" width="21" customWidth="1"/>
    <col min="13823" max="13823" width="29.5703125" customWidth="1"/>
    <col min="13824" max="13824" width="13.7109375" customWidth="1"/>
    <col min="13825" max="13825" width="17.140625" customWidth="1"/>
    <col min="13826" max="13826" width="16.85546875" customWidth="1"/>
    <col min="13827" max="13827" width="16.140625" customWidth="1"/>
    <col min="13828" max="13828" width="13" customWidth="1"/>
    <col min="14077" max="14077" width="4.85546875" customWidth="1"/>
    <col min="14078" max="14078" width="21" customWidth="1"/>
    <col min="14079" max="14079" width="29.5703125" customWidth="1"/>
    <col min="14080" max="14080" width="13.7109375" customWidth="1"/>
    <col min="14081" max="14081" width="17.140625" customWidth="1"/>
    <col min="14082" max="14082" width="16.85546875" customWidth="1"/>
    <col min="14083" max="14083" width="16.140625" customWidth="1"/>
    <col min="14084" max="14084" width="13" customWidth="1"/>
    <col min="14333" max="14333" width="4.85546875" customWidth="1"/>
    <col min="14334" max="14334" width="21" customWidth="1"/>
    <col min="14335" max="14335" width="29.5703125" customWidth="1"/>
    <col min="14336" max="14336" width="13.7109375" customWidth="1"/>
    <col min="14337" max="14337" width="17.140625" customWidth="1"/>
    <col min="14338" max="14338" width="16.85546875" customWidth="1"/>
    <col min="14339" max="14339" width="16.140625" customWidth="1"/>
    <col min="14340" max="14340" width="13" customWidth="1"/>
    <col min="14589" max="14589" width="4.85546875" customWidth="1"/>
    <col min="14590" max="14590" width="21" customWidth="1"/>
    <col min="14591" max="14591" width="29.5703125" customWidth="1"/>
    <col min="14592" max="14592" width="13.7109375" customWidth="1"/>
    <col min="14593" max="14593" width="17.140625" customWidth="1"/>
    <col min="14594" max="14594" width="16.85546875" customWidth="1"/>
    <col min="14595" max="14595" width="16.140625" customWidth="1"/>
    <col min="14596" max="14596" width="13" customWidth="1"/>
    <col min="14845" max="14845" width="4.85546875" customWidth="1"/>
    <col min="14846" max="14846" width="21" customWidth="1"/>
    <col min="14847" max="14847" width="29.5703125" customWidth="1"/>
    <col min="14848" max="14848" width="13.7109375" customWidth="1"/>
    <col min="14849" max="14849" width="17.140625" customWidth="1"/>
    <col min="14850" max="14850" width="16.85546875" customWidth="1"/>
    <col min="14851" max="14851" width="16.140625" customWidth="1"/>
    <col min="14852" max="14852" width="13" customWidth="1"/>
    <col min="15101" max="15101" width="4.85546875" customWidth="1"/>
    <col min="15102" max="15102" width="21" customWidth="1"/>
    <col min="15103" max="15103" width="29.5703125" customWidth="1"/>
    <col min="15104" max="15104" width="13.7109375" customWidth="1"/>
    <col min="15105" max="15105" width="17.140625" customWidth="1"/>
    <col min="15106" max="15106" width="16.85546875" customWidth="1"/>
    <col min="15107" max="15107" width="16.140625" customWidth="1"/>
    <col min="15108" max="15108" width="13" customWidth="1"/>
    <col min="15357" max="15357" width="4.85546875" customWidth="1"/>
    <col min="15358" max="15358" width="21" customWidth="1"/>
    <col min="15359" max="15359" width="29.5703125" customWidth="1"/>
    <col min="15360" max="15360" width="13.7109375" customWidth="1"/>
    <col min="15361" max="15361" width="17.140625" customWidth="1"/>
    <col min="15362" max="15362" width="16.85546875" customWidth="1"/>
    <col min="15363" max="15363" width="16.140625" customWidth="1"/>
    <col min="15364" max="15364" width="13" customWidth="1"/>
    <col min="15613" max="15613" width="4.85546875" customWidth="1"/>
    <col min="15614" max="15614" width="21" customWidth="1"/>
    <col min="15615" max="15615" width="29.5703125" customWidth="1"/>
    <col min="15616" max="15616" width="13.7109375" customWidth="1"/>
    <col min="15617" max="15617" width="17.140625" customWidth="1"/>
    <col min="15618" max="15618" width="16.85546875" customWidth="1"/>
    <col min="15619" max="15619" width="16.140625" customWidth="1"/>
    <col min="15620" max="15620" width="13" customWidth="1"/>
    <col min="15869" max="15869" width="4.85546875" customWidth="1"/>
    <col min="15870" max="15870" width="21" customWidth="1"/>
    <col min="15871" max="15871" width="29.5703125" customWidth="1"/>
    <col min="15872" max="15872" width="13.7109375" customWidth="1"/>
    <col min="15873" max="15873" width="17.140625" customWidth="1"/>
    <col min="15874" max="15874" width="16.85546875" customWidth="1"/>
    <col min="15875" max="15875" width="16.140625" customWidth="1"/>
    <col min="15876" max="15876" width="13" customWidth="1"/>
    <col min="16125" max="16125" width="4.85546875" customWidth="1"/>
    <col min="16126" max="16126" width="21" customWidth="1"/>
    <col min="16127" max="16127" width="29.5703125" customWidth="1"/>
    <col min="16128" max="16128" width="13.7109375" customWidth="1"/>
    <col min="16129" max="16129" width="17.140625" customWidth="1"/>
    <col min="16130" max="16130" width="16.85546875" customWidth="1"/>
    <col min="16131" max="16131" width="16.140625" customWidth="1"/>
    <col min="16132" max="16132" width="13" customWidth="1"/>
  </cols>
  <sheetData>
    <row r="1" spans="1:8" ht="16.5" customHeight="1">
      <c r="A1" s="87"/>
      <c r="B1" s="87"/>
      <c r="C1" s="124" t="s">
        <v>141</v>
      </c>
      <c r="D1" s="29"/>
      <c r="E1" s="29"/>
      <c r="F1" s="194" t="s">
        <v>151</v>
      </c>
      <c r="G1" s="194"/>
    </row>
    <row r="2" spans="1:8" s="54" customFormat="1" ht="18.75" customHeight="1">
      <c r="A2" s="55"/>
      <c r="B2" s="189"/>
      <c r="C2" s="185"/>
      <c r="D2" s="55"/>
      <c r="E2" s="220" t="s">
        <v>152</v>
      </c>
      <c r="F2" s="220"/>
      <c r="G2" s="220"/>
    </row>
    <row r="3" spans="1:8" s="54" customFormat="1" ht="20.25" customHeight="1">
      <c r="A3" s="187"/>
      <c r="B3" s="188"/>
      <c r="C3" s="18"/>
      <c r="D3" s="154"/>
      <c r="E3" s="202" t="s">
        <v>231</v>
      </c>
      <c r="F3" s="202"/>
      <c r="G3" s="202"/>
    </row>
    <row r="4" spans="1:8" s="2" customFormat="1" ht="20.25" customHeight="1">
      <c r="A4" s="11"/>
      <c r="B4" s="223" t="s">
        <v>20</v>
      </c>
      <c r="C4" s="223"/>
      <c r="D4" s="223"/>
      <c r="E4" s="223"/>
      <c r="F4" s="223"/>
      <c r="G4" s="223"/>
      <c r="H4" s="11"/>
    </row>
    <row r="5" spans="1:8" s="2" customFormat="1" ht="16.5" thickBot="1">
      <c r="A5" s="192"/>
      <c r="B5" s="224" t="s">
        <v>214</v>
      </c>
      <c r="C5" s="224"/>
      <c r="D5" s="224"/>
      <c r="E5" s="224"/>
      <c r="F5" s="224"/>
      <c r="G5" s="224"/>
      <c r="H5" s="11"/>
    </row>
    <row r="6" spans="1:8" s="27" customFormat="1" ht="63" customHeight="1" thickBot="1">
      <c r="A6" s="156" t="s">
        <v>1</v>
      </c>
      <c r="B6" s="156" t="s">
        <v>21</v>
      </c>
      <c r="C6" s="156" t="s">
        <v>22</v>
      </c>
      <c r="D6" s="156" t="s">
        <v>23</v>
      </c>
      <c r="E6" s="156" t="s">
        <v>24</v>
      </c>
      <c r="F6" s="156" t="s">
        <v>6</v>
      </c>
      <c r="G6" s="156"/>
      <c r="H6" s="9"/>
    </row>
    <row r="7" spans="1:8" s="11" customFormat="1" ht="15.75">
      <c r="A7" s="157">
        <v>1</v>
      </c>
      <c r="B7" s="144" t="s">
        <v>29</v>
      </c>
      <c r="C7" s="145">
        <v>1</v>
      </c>
      <c r="D7" s="144">
        <v>150000</v>
      </c>
      <c r="E7" s="144">
        <v>8000</v>
      </c>
      <c r="F7" s="158">
        <f>+E7+D7</f>
        <v>158000</v>
      </c>
      <c r="G7" s="144"/>
    </row>
    <row r="8" spans="1:8" s="11" customFormat="1" ht="15.75">
      <c r="A8" s="157">
        <v>2</v>
      </c>
      <c r="B8" s="144" t="s">
        <v>130</v>
      </c>
      <c r="C8" s="145">
        <v>1</v>
      </c>
      <c r="D8" s="144">
        <v>120000</v>
      </c>
      <c r="E8" s="144">
        <v>8000</v>
      </c>
      <c r="F8" s="158">
        <f t="shared" ref="F8:F29" si="0">+E8+D8</f>
        <v>128000</v>
      </c>
      <c r="G8" s="144"/>
    </row>
    <row r="9" spans="1:8" s="11" customFormat="1" ht="15.75">
      <c r="A9" s="157">
        <v>3</v>
      </c>
      <c r="B9" s="144" t="s">
        <v>131</v>
      </c>
      <c r="C9" s="145">
        <v>1</v>
      </c>
      <c r="D9" s="144">
        <v>140000</v>
      </c>
      <c r="E9" s="144">
        <v>8000</v>
      </c>
      <c r="F9" s="158">
        <f t="shared" si="0"/>
        <v>148000</v>
      </c>
      <c r="G9" s="144"/>
    </row>
    <row r="10" spans="1:8" s="11" customFormat="1" ht="15.75">
      <c r="A10" s="157">
        <v>4</v>
      </c>
      <c r="B10" s="144" t="s">
        <v>16</v>
      </c>
      <c r="C10" s="145">
        <v>1</v>
      </c>
      <c r="D10" s="144">
        <v>120000</v>
      </c>
      <c r="E10" s="144">
        <v>8000</v>
      </c>
      <c r="F10" s="158">
        <f t="shared" si="0"/>
        <v>128000</v>
      </c>
      <c r="G10" s="144"/>
    </row>
    <row r="11" spans="1:8" s="11" customFormat="1" ht="15.75">
      <c r="A11" s="157">
        <v>5</v>
      </c>
      <c r="B11" s="144" t="s">
        <v>206</v>
      </c>
      <c r="C11" s="145">
        <v>1</v>
      </c>
      <c r="D11" s="144">
        <v>127000</v>
      </c>
      <c r="E11" s="144">
        <v>8000</v>
      </c>
      <c r="F11" s="158">
        <f t="shared" si="0"/>
        <v>135000</v>
      </c>
      <c r="G11" s="144"/>
    </row>
    <row r="12" spans="1:8" s="11" customFormat="1" ht="15.75">
      <c r="A12" s="157">
        <v>6</v>
      </c>
      <c r="B12" s="144" t="s">
        <v>207</v>
      </c>
      <c r="C12" s="145">
        <v>1</v>
      </c>
      <c r="D12" s="144">
        <v>127000</v>
      </c>
      <c r="E12" s="144">
        <v>8000</v>
      </c>
      <c r="F12" s="158">
        <f>+E12+D12</f>
        <v>135000</v>
      </c>
      <c r="G12" s="144"/>
    </row>
    <row r="13" spans="1:8" s="11" customFormat="1" ht="15.75">
      <c r="A13" s="157">
        <v>7</v>
      </c>
      <c r="B13" s="144" t="s">
        <v>215</v>
      </c>
      <c r="C13" s="145">
        <v>1</v>
      </c>
      <c r="D13" s="144">
        <v>100000</v>
      </c>
      <c r="E13" s="144">
        <v>8000</v>
      </c>
      <c r="F13" s="158">
        <f t="shared" si="0"/>
        <v>108000</v>
      </c>
      <c r="G13" s="144"/>
    </row>
    <row r="14" spans="1:8" s="11" customFormat="1" ht="15.75">
      <c r="A14" s="157">
        <v>8</v>
      </c>
      <c r="B14" s="144" t="s">
        <v>132</v>
      </c>
      <c r="C14" s="145">
        <v>1</v>
      </c>
      <c r="D14" s="144">
        <v>127000</v>
      </c>
      <c r="E14" s="144">
        <v>8000</v>
      </c>
      <c r="F14" s="158">
        <f t="shared" si="0"/>
        <v>135000</v>
      </c>
      <c r="G14" s="144"/>
    </row>
    <row r="15" spans="1:8" s="11" customFormat="1" ht="15.75">
      <c r="A15" s="157">
        <v>9</v>
      </c>
      <c r="B15" s="144" t="s">
        <v>27</v>
      </c>
      <c r="C15" s="145">
        <v>1</v>
      </c>
      <c r="D15" s="146">
        <v>100000</v>
      </c>
      <c r="E15" s="146">
        <v>8000</v>
      </c>
      <c r="F15" s="158">
        <f t="shared" si="0"/>
        <v>108000</v>
      </c>
      <c r="G15" s="146"/>
    </row>
    <row r="16" spans="1:8" s="11" customFormat="1" ht="15.75">
      <c r="A16" s="157">
        <v>10</v>
      </c>
      <c r="B16" s="144" t="s">
        <v>16</v>
      </c>
      <c r="C16" s="145">
        <v>1</v>
      </c>
      <c r="D16" s="146">
        <v>93000</v>
      </c>
      <c r="E16" s="146">
        <v>8000</v>
      </c>
      <c r="F16" s="158">
        <f t="shared" si="0"/>
        <v>101000</v>
      </c>
      <c r="G16" s="146"/>
    </row>
    <row r="17" spans="1:7" s="11" customFormat="1" ht="15.75">
      <c r="A17" s="157">
        <v>11</v>
      </c>
      <c r="B17" s="144" t="s">
        <v>133</v>
      </c>
      <c r="C17" s="145">
        <v>1</v>
      </c>
      <c r="D17" s="144">
        <v>92618</v>
      </c>
      <c r="E17" s="144">
        <v>8000</v>
      </c>
      <c r="F17" s="158">
        <f t="shared" si="0"/>
        <v>100618</v>
      </c>
      <c r="G17" s="144"/>
    </row>
    <row r="18" spans="1:7" s="11" customFormat="1" ht="15.75">
      <c r="A18" s="157">
        <v>12</v>
      </c>
      <c r="B18" s="144" t="s">
        <v>132</v>
      </c>
      <c r="C18" s="145">
        <v>1</v>
      </c>
      <c r="D18" s="144">
        <v>127000</v>
      </c>
      <c r="E18" s="144">
        <v>8000</v>
      </c>
      <c r="F18" s="158">
        <f t="shared" si="0"/>
        <v>135000</v>
      </c>
      <c r="G18" s="144"/>
    </row>
    <row r="19" spans="1:7" s="11" customFormat="1" ht="15.75">
      <c r="A19" s="157">
        <v>13</v>
      </c>
      <c r="B19" s="144" t="s">
        <v>216</v>
      </c>
      <c r="C19" s="145">
        <v>1</v>
      </c>
      <c r="D19" s="144">
        <v>100000</v>
      </c>
      <c r="E19" s="144">
        <v>8000</v>
      </c>
      <c r="F19" s="158">
        <f t="shared" si="0"/>
        <v>108000</v>
      </c>
      <c r="G19" s="144"/>
    </row>
    <row r="20" spans="1:7" s="11" customFormat="1" ht="15.75">
      <c r="A20" s="157">
        <v>14</v>
      </c>
      <c r="B20" s="144" t="s">
        <v>133</v>
      </c>
      <c r="C20" s="145">
        <v>1</v>
      </c>
      <c r="D20" s="144">
        <v>130000</v>
      </c>
      <c r="E20" s="144">
        <v>8000</v>
      </c>
      <c r="F20" s="158">
        <f t="shared" si="0"/>
        <v>138000</v>
      </c>
      <c r="G20" s="144"/>
    </row>
    <row r="21" spans="1:7" s="11" customFormat="1" ht="15.75">
      <c r="A21" s="157">
        <v>15</v>
      </c>
      <c r="B21" s="144" t="s">
        <v>27</v>
      </c>
      <c r="C21" s="145">
        <v>1</v>
      </c>
      <c r="D21" s="144">
        <v>89611</v>
      </c>
      <c r="E21" s="144">
        <v>8000</v>
      </c>
      <c r="F21" s="158">
        <f t="shared" si="0"/>
        <v>97611</v>
      </c>
      <c r="G21" s="144"/>
    </row>
    <row r="22" spans="1:7" s="11" customFormat="1" ht="15.75">
      <c r="A22" s="157">
        <v>16</v>
      </c>
      <c r="B22" s="144" t="s">
        <v>134</v>
      </c>
      <c r="C22" s="145">
        <v>1</v>
      </c>
      <c r="D22" s="144">
        <v>92000</v>
      </c>
      <c r="E22" s="144">
        <v>8000</v>
      </c>
      <c r="F22" s="158">
        <f t="shared" si="0"/>
        <v>100000</v>
      </c>
      <c r="G22" s="144"/>
    </row>
    <row r="23" spans="1:7" s="11" customFormat="1" ht="15.75">
      <c r="A23" s="157">
        <v>17</v>
      </c>
      <c r="B23" s="144" t="s">
        <v>134</v>
      </c>
      <c r="C23" s="145">
        <v>1</v>
      </c>
      <c r="D23" s="144">
        <v>107000</v>
      </c>
      <c r="E23" s="144">
        <v>8000</v>
      </c>
      <c r="F23" s="158">
        <f t="shared" si="0"/>
        <v>115000</v>
      </c>
      <c r="G23" s="144"/>
    </row>
    <row r="24" spans="1:7" s="11" customFormat="1" ht="15.75">
      <c r="A24" s="157">
        <v>18</v>
      </c>
      <c r="B24" s="144" t="s">
        <v>134</v>
      </c>
      <c r="C24" s="145">
        <v>1</v>
      </c>
      <c r="D24" s="144">
        <v>107000</v>
      </c>
      <c r="E24" s="144">
        <v>8000</v>
      </c>
      <c r="F24" s="158">
        <f t="shared" si="0"/>
        <v>115000</v>
      </c>
      <c r="G24" s="144"/>
    </row>
    <row r="25" spans="1:7" s="11" customFormat="1" ht="15.75">
      <c r="A25" s="157">
        <v>19</v>
      </c>
      <c r="B25" s="144" t="s">
        <v>133</v>
      </c>
      <c r="C25" s="145">
        <v>1</v>
      </c>
      <c r="D25" s="144">
        <v>127000</v>
      </c>
      <c r="E25" s="144">
        <v>8000</v>
      </c>
      <c r="F25" s="158">
        <f t="shared" si="0"/>
        <v>135000</v>
      </c>
      <c r="G25" s="144"/>
    </row>
    <row r="26" spans="1:7" s="11" customFormat="1" ht="15.75">
      <c r="A26" s="157">
        <v>20</v>
      </c>
      <c r="B26" s="144" t="s">
        <v>133</v>
      </c>
      <c r="C26" s="145">
        <v>1</v>
      </c>
      <c r="D26" s="144">
        <v>132000</v>
      </c>
      <c r="E26" s="144">
        <v>8000</v>
      </c>
      <c r="F26" s="158">
        <f t="shared" si="0"/>
        <v>140000</v>
      </c>
      <c r="G26" s="144"/>
    </row>
    <row r="27" spans="1:7" s="11" customFormat="1" ht="15.75">
      <c r="A27" s="157">
        <v>21</v>
      </c>
      <c r="B27" s="144" t="s">
        <v>133</v>
      </c>
      <c r="C27" s="145">
        <v>1</v>
      </c>
      <c r="D27" s="144">
        <v>93611</v>
      </c>
      <c r="E27" s="144">
        <v>8000</v>
      </c>
      <c r="F27" s="158">
        <f t="shared" si="0"/>
        <v>101611</v>
      </c>
      <c r="G27" s="144"/>
    </row>
    <row r="28" spans="1:7" s="11" customFormat="1" ht="15.75">
      <c r="A28" s="157">
        <v>22</v>
      </c>
      <c r="B28" s="144" t="s">
        <v>208</v>
      </c>
      <c r="C28" s="145">
        <v>0.5</v>
      </c>
      <c r="D28" s="144">
        <v>43805</v>
      </c>
      <c r="E28" s="144">
        <v>4000</v>
      </c>
      <c r="F28" s="158">
        <f t="shared" si="0"/>
        <v>47805</v>
      </c>
      <c r="G28" s="144"/>
    </row>
    <row r="29" spans="1:7" s="11" customFormat="1" ht="16.5" thickBot="1">
      <c r="A29" s="157">
        <v>23</v>
      </c>
      <c r="B29" s="144" t="s">
        <v>208</v>
      </c>
      <c r="C29" s="145">
        <v>0.5</v>
      </c>
      <c r="D29" s="144">
        <v>43805</v>
      </c>
      <c r="E29" s="144">
        <v>4000</v>
      </c>
      <c r="F29" s="158">
        <f t="shared" si="0"/>
        <v>47805</v>
      </c>
      <c r="G29" s="144"/>
    </row>
    <row r="30" spans="1:7" s="11" customFormat="1" ht="16.5" thickBot="1">
      <c r="A30" s="221" t="s">
        <v>19</v>
      </c>
      <c r="B30" s="222"/>
      <c r="C30" s="150">
        <f>SUM(C7:C29)</f>
        <v>22</v>
      </c>
      <c r="D30" s="150">
        <f>SUM(D7:D29)</f>
        <v>2489450</v>
      </c>
      <c r="E30" s="17">
        <f>SUM(E7:E29)</f>
        <v>176000</v>
      </c>
      <c r="F30" s="17">
        <f>SUM(F7:F29)</f>
        <v>2665450</v>
      </c>
      <c r="G30" s="144"/>
    </row>
    <row r="31" spans="1:7" s="20" customFormat="1" ht="24" customHeight="1">
      <c r="A31" s="205" t="s">
        <v>232</v>
      </c>
      <c r="B31" s="205"/>
      <c r="C31" s="205"/>
      <c r="D31" s="205"/>
      <c r="E31" s="205"/>
      <c r="F31" s="205"/>
      <c r="G31" s="190"/>
    </row>
    <row r="32" spans="1:7" s="22" customFormat="1" ht="15.75">
      <c r="A32" s="188"/>
      <c r="B32" s="188" t="s">
        <v>233</v>
      </c>
      <c r="C32" s="24"/>
      <c r="D32" s="24"/>
      <c r="E32" s="24"/>
      <c r="F32" s="24"/>
    </row>
    <row r="33" spans="1:7" s="20" customFormat="1" ht="21" customHeight="1">
      <c r="A33" s="191" t="s">
        <v>28</v>
      </c>
      <c r="B33" s="191"/>
      <c r="C33" s="191"/>
      <c r="D33" s="191"/>
      <c r="E33" s="191"/>
      <c r="F33" s="191"/>
      <c r="G33" s="190"/>
    </row>
    <row r="34" spans="1:7" s="20" customFormat="1" ht="17.25" customHeight="1">
      <c r="A34" s="154"/>
      <c r="B34" s="188" t="s">
        <v>234</v>
      </c>
      <c r="D34" s="56"/>
      <c r="E34" s="56"/>
      <c r="F34" s="56"/>
    </row>
    <row r="35" spans="1:7" ht="15.75">
      <c r="A35" s="29"/>
      <c r="B35" s="29"/>
      <c r="C35" s="29"/>
      <c r="D35" s="29"/>
      <c r="E35" s="29"/>
      <c r="F35" s="29"/>
    </row>
    <row r="36" spans="1:7" s="10" customFormat="1" ht="15.75">
      <c r="E36" s="186"/>
      <c r="F36" s="186"/>
    </row>
    <row r="37" spans="1:7" ht="18.75">
      <c r="E37" s="28"/>
    </row>
  </sheetData>
  <mergeCells count="7">
    <mergeCell ref="A31:F31"/>
    <mergeCell ref="F1:G1"/>
    <mergeCell ref="E3:G3"/>
    <mergeCell ref="E2:G2"/>
    <mergeCell ref="A30:B30"/>
    <mergeCell ref="B4:G4"/>
    <mergeCell ref="B5:G5"/>
  </mergeCells>
  <pageMargins left="0.7" right="0.34" top="8.3333333333333329E-2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opLeftCell="A10" workbookViewId="0">
      <selection activeCell="F32" sqref="F32"/>
    </sheetView>
  </sheetViews>
  <sheetFormatPr defaultRowHeight="15.75"/>
  <cols>
    <col min="1" max="1" width="6.5703125" style="29" customWidth="1"/>
    <col min="2" max="2" width="17.42578125" style="29" customWidth="1"/>
    <col min="3" max="3" width="12.85546875" style="32" customWidth="1"/>
    <col min="4" max="4" width="17.5703125" style="29" customWidth="1"/>
    <col min="5" max="5" width="14" style="29" customWidth="1"/>
    <col min="6" max="6" width="22.7109375" style="29" customWidth="1"/>
  </cols>
  <sheetData>
    <row r="1" spans="1:7" ht="16.5" customHeight="1">
      <c r="A1" s="87"/>
      <c r="B1" s="87"/>
      <c r="C1" s="124" t="s">
        <v>141</v>
      </c>
      <c r="F1" s="184" t="s">
        <v>151</v>
      </c>
    </row>
    <row r="2" spans="1:7" s="54" customFormat="1" ht="18.75" customHeight="1">
      <c r="A2" s="55"/>
      <c r="B2" s="189"/>
      <c r="C2" s="185"/>
      <c r="D2" s="55"/>
      <c r="E2" s="220" t="s">
        <v>152</v>
      </c>
      <c r="F2" s="220"/>
    </row>
    <row r="3" spans="1:7" s="54" customFormat="1" ht="20.25" customHeight="1">
      <c r="A3" s="187"/>
      <c r="B3" s="188"/>
      <c r="C3" s="18"/>
      <c r="D3" s="154"/>
      <c r="E3" s="229" t="s">
        <v>231</v>
      </c>
      <c r="F3" s="229"/>
    </row>
    <row r="4" spans="1:7" s="2" customFormat="1" ht="9.75" customHeight="1">
      <c r="A4" s="51"/>
      <c r="B4" s="51"/>
      <c r="C4" s="52"/>
      <c r="D4" s="231"/>
      <c r="E4" s="231"/>
      <c r="F4" s="231"/>
    </row>
    <row r="5" spans="1:7" s="2" customFormat="1">
      <c r="A5" s="223" t="s">
        <v>0</v>
      </c>
      <c r="B5" s="223"/>
      <c r="C5" s="223"/>
      <c r="D5" s="223"/>
      <c r="E5" s="223"/>
      <c r="F5" s="223"/>
    </row>
    <row r="6" spans="1:7" s="2" customFormat="1" ht="16.5" thickBot="1">
      <c r="A6" s="230" t="s">
        <v>136</v>
      </c>
      <c r="B6" s="230"/>
      <c r="C6" s="230"/>
      <c r="D6" s="230"/>
      <c r="E6" s="230"/>
      <c r="F6" s="230"/>
    </row>
    <row r="7" spans="1:7" s="4" customFormat="1" ht="63.75" thickBot="1">
      <c r="A7" s="30" t="s">
        <v>1</v>
      </c>
      <c r="B7" s="30" t="s">
        <v>21</v>
      </c>
      <c r="C7" s="30" t="s">
        <v>22</v>
      </c>
      <c r="D7" s="30" t="s">
        <v>23</v>
      </c>
      <c r="E7" s="30" t="s">
        <v>24</v>
      </c>
      <c r="F7" s="30" t="s">
        <v>6</v>
      </c>
    </row>
    <row r="8" spans="1:7" s="2" customFormat="1">
      <c r="A8" s="50">
        <v>1</v>
      </c>
      <c r="B8" s="31" t="s">
        <v>29</v>
      </c>
      <c r="C8" s="59">
        <v>1</v>
      </c>
      <c r="D8" s="31">
        <v>102000</v>
      </c>
      <c r="E8" s="31">
        <v>8000</v>
      </c>
      <c r="F8" s="31">
        <f>+E8+D8</f>
        <v>110000</v>
      </c>
      <c r="G8" s="49"/>
    </row>
    <row r="9" spans="1:7" s="2" customFormat="1">
      <c r="A9" s="50">
        <v>2</v>
      </c>
      <c r="B9" s="57" t="s">
        <v>30</v>
      </c>
      <c r="C9" s="60">
        <v>1</v>
      </c>
      <c r="D9" s="57">
        <v>89611</v>
      </c>
      <c r="E9" s="57">
        <v>8000</v>
      </c>
      <c r="F9" s="31">
        <f t="shared" ref="F9:F21" si="0">+E9+D9</f>
        <v>97611</v>
      </c>
      <c r="G9" s="49"/>
    </row>
    <row r="10" spans="1:7" s="2" customFormat="1">
      <c r="A10" s="50">
        <v>3</v>
      </c>
      <c r="B10" s="57" t="s">
        <v>31</v>
      </c>
      <c r="C10" s="60">
        <v>1</v>
      </c>
      <c r="D10" s="57">
        <v>89611</v>
      </c>
      <c r="E10" s="57">
        <v>8000</v>
      </c>
      <c r="F10" s="31">
        <f t="shared" si="0"/>
        <v>97611</v>
      </c>
      <c r="G10" s="49"/>
    </row>
    <row r="11" spans="1:7" s="2" customFormat="1">
      <c r="A11" s="50">
        <v>4</v>
      </c>
      <c r="B11" s="57" t="s">
        <v>12</v>
      </c>
      <c r="C11" s="60">
        <v>1</v>
      </c>
      <c r="D11" s="57">
        <v>92618</v>
      </c>
      <c r="E11" s="57">
        <v>8000</v>
      </c>
      <c r="F11" s="31">
        <f t="shared" si="0"/>
        <v>100618</v>
      </c>
      <c r="G11" s="49"/>
    </row>
    <row r="12" spans="1:7" s="2" customFormat="1">
      <c r="A12" s="50">
        <v>5</v>
      </c>
      <c r="B12" s="57" t="s">
        <v>32</v>
      </c>
      <c r="C12" s="60">
        <v>1</v>
      </c>
      <c r="D12" s="57">
        <v>89611</v>
      </c>
      <c r="E12" s="57">
        <v>8000</v>
      </c>
      <c r="F12" s="31">
        <f t="shared" si="0"/>
        <v>97611</v>
      </c>
      <c r="G12" s="49"/>
    </row>
    <row r="13" spans="1:7" s="2" customFormat="1">
      <c r="A13" s="50">
        <v>6</v>
      </c>
      <c r="B13" s="57" t="s">
        <v>32</v>
      </c>
      <c r="C13" s="60">
        <v>1</v>
      </c>
      <c r="D13" s="57">
        <v>89611</v>
      </c>
      <c r="E13" s="57">
        <v>8000</v>
      </c>
      <c r="F13" s="31">
        <f t="shared" si="0"/>
        <v>97611</v>
      </c>
      <c r="G13" s="49"/>
    </row>
    <row r="14" spans="1:7" s="2" customFormat="1">
      <c r="A14" s="50">
        <v>7</v>
      </c>
      <c r="B14" s="57" t="s">
        <v>32</v>
      </c>
      <c r="C14" s="60">
        <v>1</v>
      </c>
      <c r="D14" s="57">
        <v>92618</v>
      </c>
      <c r="E14" s="57">
        <v>8000</v>
      </c>
      <c r="F14" s="31">
        <f t="shared" si="0"/>
        <v>100618</v>
      </c>
      <c r="G14" s="49"/>
    </row>
    <row r="15" spans="1:7" s="2" customFormat="1">
      <c r="A15" s="50">
        <v>8</v>
      </c>
      <c r="B15" s="57" t="s">
        <v>33</v>
      </c>
      <c r="C15" s="60">
        <v>0.75</v>
      </c>
      <c r="D15" s="57">
        <v>67208</v>
      </c>
      <c r="E15" s="57">
        <v>6000</v>
      </c>
      <c r="F15" s="31">
        <f t="shared" si="0"/>
        <v>73208</v>
      </c>
      <c r="G15" s="49"/>
    </row>
    <row r="16" spans="1:7" s="2" customFormat="1">
      <c r="A16" s="50">
        <v>9</v>
      </c>
      <c r="B16" s="57" t="s">
        <v>27</v>
      </c>
      <c r="C16" s="60">
        <v>0.5</v>
      </c>
      <c r="D16" s="57">
        <v>44805</v>
      </c>
      <c r="E16" s="57">
        <v>4000</v>
      </c>
      <c r="F16" s="31">
        <f t="shared" si="0"/>
        <v>48805</v>
      </c>
      <c r="G16" s="49"/>
    </row>
    <row r="17" spans="1:7" s="2" customFormat="1">
      <c r="A17" s="50">
        <v>10</v>
      </c>
      <c r="B17" s="57" t="s">
        <v>32</v>
      </c>
      <c r="C17" s="60">
        <v>1</v>
      </c>
      <c r="D17" s="57">
        <v>92618</v>
      </c>
      <c r="E17" s="57">
        <v>8000</v>
      </c>
      <c r="F17" s="57">
        <f t="shared" si="0"/>
        <v>100618</v>
      </c>
      <c r="G17" s="49"/>
    </row>
    <row r="18" spans="1:7" s="2" customFormat="1">
      <c r="A18" s="50">
        <v>11</v>
      </c>
      <c r="B18" s="57" t="s">
        <v>34</v>
      </c>
      <c r="C18" s="60">
        <v>1</v>
      </c>
      <c r="D18" s="57">
        <v>89611</v>
      </c>
      <c r="E18" s="57">
        <v>8000</v>
      </c>
      <c r="F18" s="57">
        <f t="shared" si="0"/>
        <v>97611</v>
      </c>
      <c r="G18" s="49"/>
    </row>
    <row r="19" spans="1:7" s="2" customFormat="1">
      <c r="A19" s="50">
        <v>12</v>
      </c>
      <c r="B19" s="57" t="s">
        <v>35</v>
      </c>
      <c r="C19" s="60">
        <v>0.75</v>
      </c>
      <c r="D19" s="57">
        <v>67208</v>
      </c>
      <c r="E19" s="57">
        <v>6000</v>
      </c>
      <c r="F19" s="57">
        <f t="shared" si="0"/>
        <v>73208</v>
      </c>
      <c r="G19" s="49"/>
    </row>
    <row r="20" spans="1:7" s="2" customFormat="1">
      <c r="A20" s="50">
        <v>13</v>
      </c>
      <c r="B20" s="57" t="s">
        <v>142</v>
      </c>
      <c r="C20" s="60">
        <v>0.5</v>
      </c>
      <c r="D20" s="57">
        <v>44805</v>
      </c>
      <c r="E20" s="57">
        <v>4000</v>
      </c>
      <c r="F20" s="57">
        <f t="shared" si="0"/>
        <v>48805</v>
      </c>
      <c r="G20" s="49"/>
    </row>
    <row r="21" spans="1:7" s="2" customFormat="1">
      <c r="A21" s="50">
        <v>14</v>
      </c>
      <c r="B21" s="57" t="s">
        <v>36</v>
      </c>
      <c r="C21" s="60">
        <v>0.5</v>
      </c>
      <c r="D21" s="57">
        <v>46309</v>
      </c>
      <c r="E21" s="57">
        <v>4000</v>
      </c>
      <c r="F21" s="57">
        <f t="shared" si="0"/>
        <v>50309</v>
      </c>
      <c r="G21" s="49"/>
    </row>
    <row r="22" spans="1:7" s="2" customFormat="1" ht="16.5" thickBot="1">
      <c r="A22" s="226" t="s">
        <v>19</v>
      </c>
      <c r="B22" s="227"/>
      <c r="C22" s="90">
        <f>SUM(C8:C21)</f>
        <v>12</v>
      </c>
      <c r="D22" s="15">
        <f>SUM(D8:D21)</f>
        <v>1098244</v>
      </c>
      <c r="E22" s="15">
        <f>SUM(E8:E21)</f>
        <v>96000</v>
      </c>
      <c r="F22" s="15">
        <f>SUM(F8:F21)</f>
        <v>1194244</v>
      </c>
    </row>
    <row r="23" spans="1:7" s="20" customFormat="1" ht="24" customHeight="1">
      <c r="A23" s="205" t="s">
        <v>232</v>
      </c>
      <c r="B23" s="205"/>
      <c r="C23" s="205"/>
      <c r="D23" s="205"/>
      <c r="E23" s="205"/>
      <c r="F23" s="205"/>
    </row>
    <row r="24" spans="1:7" s="22" customFormat="1">
      <c r="A24" s="188"/>
      <c r="B24" s="188" t="s">
        <v>233</v>
      </c>
      <c r="C24" s="24"/>
      <c r="D24" s="24"/>
      <c r="E24" s="24"/>
      <c r="F24" s="24"/>
    </row>
    <row r="25" spans="1:7" s="20" customFormat="1" ht="21" customHeight="1">
      <c r="A25" s="191" t="s">
        <v>28</v>
      </c>
      <c r="B25" s="191"/>
      <c r="C25" s="191"/>
      <c r="D25" s="191"/>
      <c r="E25" s="191"/>
      <c r="F25" s="191"/>
    </row>
    <row r="26" spans="1:7" s="20" customFormat="1" ht="17.25" customHeight="1">
      <c r="A26" s="154"/>
      <c r="B26" s="188" t="s">
        <v>234</v>
      </c>
      <c r="D26" s="56"/>
      <c r="E26" s="56"/>
      <c r="F26" s="56"/>
    </row>
    <row r="27" spans="1:7">
      <c r="C27" s="29"/>
    </row>
    <row r="28" spans="1:7" s="10" customFormat="1">
      <c r="E28" s="186"/>
      <c r="F28" s="186"/>
    </row>
    <row r="29" spans="1:7" s="180" customFormat="1" ht="22.5" customHeight="1">
      <c r="A29" s="23"/>
      <c r="B29" s="23"/>
      <c r="C29" s="152"/>
      <c r="D29" s="228"/>
      <c r="E29" s="228"/>
      <c r="F29" s="228"/>
    </row>
    <row r="30" spans="1:7" s="180" customFormat="1">
      <c r="A30" s="225"/>
      <c r="B30" s="225"/>
      <c r="C30" s="152"/>
      <c r="D30" s="23"/>
      <c r="E30" s="23"/>
      <c r="F30" s="23"/>
    </row>
    <row r="31" spans="1:7" s="7" customFormat="1">
      <c r="A31" s="152"/>
      <c r="B31" s="151"/>
      <c r="C31" s="181"/>
      <c r="D31" s="88"/>
      <c r="E31" s="88"/>
      <c r="F31" s="88"/>
    </row>
  </sheetData>
  <mergeCells count="9">
    <mergeCell ref="A30:B30"/>
    <mergeCell ref="A22:B22"/>
    <mergeCell ref="D29:F29"/>
    <mergeCell ref="A23:F23"/>
    <mergeCell ref="E2:F2"/>
    <mergeCell ref="E3:F3"/>
    <mergeCell ref="A6:F6"/>
    <mergeCell ref="A5:F5"/>
    <mergeCell ref="D4:F4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opLeftCell="A10" zoomScaleNormal="100" workbookViewId="0">
      <selection activeCell="C28" sqref="C28"/>
    </sheetView>
  </sheetViews>
  <sheetFormatPr defaultRowHeight="15.75"/>
  <cols>
    <col min="1" max="1" width="5" style="29" customWidth="1"/>
    <col min="2" max="2" width="26.85546875" style="29" customWidth="1"/>
    <col min="3" max="3" width="12.7109375" style="29" customWidth="1"/>
    <col min="4" max="4" width="17.85546875" style="29" customWidth="1"/>
    <col min="5" max="5" width="18.85546875" style="29" customWidth="1"/>
    <col min="6" max="6" width="19.85546875" style="29" customWidth="1"/>
  </cols>
  <sheetData>
    <row r="1" spans="1:13" ht="16.5" customHeight="1">
      <c r="A1" s="87"/>
      <c r="B1" s="87"/>
      <c r="C1" s="124" t="s">
        <v>141</v>
      </c>
      <c r="F1" s="184" t="s">
        <v>151</v>
      </c>
    </row>
    <row r="2" spans="1:13" s="54" customFormat="1" ht="18.75" customHeight="1">
      <c r="A2" s="55"/>
      <c r="B2" s="189"/>
      <c r="C2" s="185"/>
      <c r="D2" s="55"/>
      <c r="E2" s="220" t="s">
        <v>152</v>
      </c>
      <c r="F2" s="220"/>
    </row>
    <row r="3" spans="1:13" s="54" customFormat="1" ht="20.25" customHeight="1">
      <c r="A3" s="187"/>
      <c r="B3" s="188"/>
      <c r="C3" s="18"/>
      <c r="D3" s="154"/>
      <c r="E3" s="229" t="s">
        <v>231</v>
      </c>
      <c r="F3" s="229"/>
    </row>
    <row r="4" spans="1:13" s="2" customFormat="1" ht="18">
      <c r="A4" s="235" t="s">
        <v>0</v>
      </c>
      <c r="B4" s="235"/>
      <c r="C4" s="235"/>
      <c r="D4" s="235"/>
      <c r="E4" s="235"/>
      <c r="F4" s="235"/>
    </row>
    <row r="5" spans="1:13" s="2" customFormat="1" ht="19.5" customHeight="1">
      <c r="A5" s="234" t="s">
        <v>235</v>
      </c>
      <c r="B5" s="234"/>
      <c r="C5" s="234"/>
      <c r="D5" s="234"/>
      <c r="E5" s="234"/>
      <c r="F5" s="234"/>
    </row>
    <row r="6" spans="1:13" s="2" customFormat="1" ht="2.25" customHeight="1" thickBot="1">
      <c r="A6" s="51"/>
      <c r="B6" s="51"/>
      <c r="C6" s="51"/>
      <c r="D6" s="51"/>
      <c r="E6" s="51"/>
      <c r="F6" s="51"/>
    </row>
    <row r="7" spans="1:13" s="4" customFormat="1" ht="63.75" thickBot="1">
      <c r="A7" s="30" t="s">
        <v>1</v>
      </c>
      <c r="B7" s="30" t="s">
        <v>21</v>
      </c>
      <c r="C7" s="30" t="s">
        <v>22</v>
      </c>
      <c r="D7" s="30" t="s">
        <v>23</v>
      </c>
      <c r="E7" s="30" t="s">
        <v>24</v>
      </c>
      <c r="F7" s="30" t="s">
        <v>6</v>
      </c>
    </row>
    <row r="8" spans="1:13" s="2" customFormat="1">
      <c r="A8" s="50">
        <v>1</v>
      </c>
      <c r="B8" s="31" t="s">
        <v>29</v>
      </c>
      <c r="C8" s="59">
        <v>1</v>
      </c>
      <c r="D8" s="31">
        <v>102000</v>
      </c>
      <c r="E8" s="31">
        <v>8000</v>
      </c>
      <c r="F8" s="31">
        <f>+E8+D8</f>
        <v>110000</v>
      </c>
      <c r="H8" s="49"/>
      <c r="I8" s="49"/>
      <c r="J8" s="49"/>
      <c r="K8" s="49"/>
      <c r="L8" s="49"/>
      <c r="M8" s="49"/>
    </row>
    <row r="9" spans="1:13" s="2" customFormat="1">
      <c r="A9" s="50">
        <v>2</v>
      </c>
      <c r="B9" s="31" t="s">
        <v>37</v>
      </c>
      <c r="C9" s="59">
        <v>1</v>
      </c>
      <c r="D9" s="71">
        <v>89611</v>
      </c>
      <c r="E9" s="31">
        <v>8000</v>
      </c>
      <c r="F9" s="31">
        <f>+E9+D9</f>
        <v>97611</v>
      </c>
      <c r="H9" s="49"/>
      <c r="I9" s="49"/>
      <c r="J9" s="49"/>
      <c r="K9" s="49"/>
      <c r="L9" s="49"/>
      <c r="M9" s="49"/>
    </row>
    <row r="10" spans="1:13" s="2" customFormat="1">
      <c r="A10" s="50">
        <v>3</v>
      </c>
      <c r="B10" s="57" t="s">
        <v>31</v>
      </c>
      <c r="C10" s="60">
        <v>0.75</v>
      </c>
      <c r="D10" s="57">
        <v>67208</v>
      </c>
      <c r="E10" s="57">
        <v>6000</v>
      </c>
      <c r="F10" s="31">
        <f t="shared" ref="F10:F27" si="0">+E10+D10</f>
        <v>73208</v>
      </c>
      <c r="H10" s="49"/>
      <c r="I10" s="49"/>
      <c r="J10" s="49"/>
      <c r="K10" s="49"/>
      <c r="L10" s="49"/>
      <c r="M10" s="49"/>
    </row>
    <row r="11" spans="1:13" s="2" customFormat="1">
      <c r="A11" s="50">
        <v>4</v>
      </c>
      <c r="B11" s="57" t="s">
        <v>38</v>
      </c>
      <c r="C11" s="60">
        <v>0.5</v>
      </c>
      <c r="D11" s="57">
        <v>46809</v>
      </c>
      <c r="E11" s="57">
        <v>4000</v>
      </c>
      <c r="F11" s="31">
        <f t="shared" si="0"/>
        <v>50809</v>
      </c>
      <c r="H11" s="49"/>
      <c r="I11" s="49"/>
      <c r="J11" s="49"/>
      <c r="K11" s="49"/>
      <c r="L11" s="49"/>
      <c r="M11" s="49"/>
    </row>
    <row r="12" spans="1:13" s="2" customFormat="1">
      <c r="A12" s="50">
        <v>5</v>
      </c>
      <c r="B12" s="57" t="s">
        <v>30</v>
      </c>
      <c r="C12" s="60">
        <v>1</v>
      </c>
      <c r="D12" s="57">
        <v>89611</v>
      </c>
      <c r="E12" s="57">
        <v>8000</v>
      </c>
      <c r="F12" s="31">
        <f t="shared" si="0"/>
        <v>97611</v>
      </c>
      <c r="H12" s="49"/>
      <c r="I12" s="49"/>
      <c r="J12" s="49"/>
      <c r="K12" s="49"/>
      <c r="L12" s="49"/>
      <c r="M12" s="49"/>
    </row>
    <row r="13" spans="1:13" s="2" customFormat="1">
      <c r="A13" s="50">
        <v>6</v>
      </c>
      <c r="B13" s="57" t="s">
        <v>12</v>
      </c>
      <c r="C13" s="60">
        <v>1</v>
      </c>
      <c r="D13" s="57">
        <v>92618</v>
      </c>
      <c r="E13" s="57">
        <v>8000</v>
      </c>
      <c r="F13" s="31">
        <f t="shared" si="0"/>
        <v>100618</v>
      </c>
      <c r="H13" s="49"/>
      <c r="I13" s="49"/>
      <c r="J13" s="49"/>
      <c r="K13" s="49"/>
      <c r="L13" s="49"/>
      <c r="M13" s="49"/>
    </row>
    <row r="14" spans="1:13" s="2" customFormat="1">
      <c r="A14" s="50">
        <v>7</v>
      </c>
      <c r="B14" s="57" t="s">
        <v>36</v>
      </c>
      <c r="C14" s="60">
        <v>1</v>
      </c>
      <c r="D14" s="57">
        <v>92618</v>
      </c>
      <c r="E14" s="57">
        <v>8000</v>
      </c>
      <c r="F14" s="31">
        <f t="shared" si="0"/>
        <v>100618</v>
      </c>
      <c r="H14" s="49"/>
      <c r="I14" s="49"/>
      <c r="J14" s="49"/>
      <c r="K14" s="49"/>
      <c r="L14" s="49"/>
      <c r="M14" s="49"/>
    </row>
    <row r="15" spans="1:13" s="2" customFormat="1">
      <c r="A15" s="50">
        <v>8</v>
      </c>
      <c r="B15" s="57" t="s">
        <v>32</v>
      </c>
      <c r="C15" s="60">
        <v>1</v>
      </c>
      <c r="D15" s="57">
        <v>92618</v>
      </c>
      <c r="E15" s="57">
        <v>8000</v>
      </c>
      <c r="F15" s="31">
        <f t="shared" si="0"/>
        <v>100618</v>
      </c>
      <c r="H15" s="49"/>
      <c r="I15" s="49"/>
      <c r="J15" s="49"/>
      <c r="K15" s="49"/>
      <c r="L15" s="49"/>
      <c r="M15" s="49"/>
    </row>
    <row r="16" spans="1:13" s="2" customFormat="1">
      <c r="A16" s="50">
        <v>9</v>
      </c>
      <c r="B16" s="57" t="s">
        <v>32</v>
      </c>
      <c r="C16" s="60">
        <v>1</v>
      </c>
      <c r="D16" s="57">
        <v>92618</v>
      </c>
      <c r="E16" s="57">
        <v>8000</v>
      </c>
      <c r="F16" s="31">
        <f t="shared" si="0"/>
        <v>100618</v>
      </c>
      <c r="H16" s="49"/>
      <c r="I16" s="49"/>
      <c r="J16" s="49"/>
      <c r="K16" s="49"/>
      <c r="L16" s="49"/>
      <c r="M16" s="49"/>
    </row>
    <row r="17" spans="1:13" s="2" customFormat="1">
      <c r="A17" s="50">
        <v>10</v>
      </c>
      <c r="B17" s="57" t="s">
        <v>32</v>
      </c>
      <c r="C17" s="60">
        <v>1</v>
      </c>
      <c r="D17" s="57">
        <v>92618</v>
      </c>
      <c r="E17" s="57">
        <v>8000</v>
      </c>
      <c r="F17" s="31">
        <f t="shared" si="0"/>
        <v>100618</v>
      </c>
      <c r="H17" s="49"/>
      <c r="I17" s="49"/>
      <c r="J17" s="49"/>
      <c r="K17" s="49"/>
      <c r="L17" s="49"/>
      <c r="M17" s="49"/>
    </row>
    <row r="18" spans="1:13" s="2" customFormat="1">
      <c r="A18" s="50">
        <v>11</v>
      </c>
      <c r="B18" s="57" t="s">
        <v>32</v>
      </c>
      <c r="C18" s="60">
        <v>1</v>
      </c>
      <c r="D18" s="57">
        <v>92618</v>
      </c>
      <c r="E18" s="57">
        <v>8000</v>
      </c>
      <c r="F18" s="31">
        <f t="shared" si="0"/>
        <v>100618</v>
      </c>
      <c r="H18" s="49"/>
      <c r="I18" s="49"/>
      <c r="J18" s="49"/>
      <c r="K18" s="49"/>
      <c r="L18" s="49"/>
      <c r="M18" s="49"/>
    </row>
    <row r="19" spans="1:13" s="2" customFormat="1">
      <c r="A19" s="50">
        <v>12</v>
      </c>
      <c r="B19" s="57" t="s">
        <v>32</v>
      </c>
      <c r="C19" s="60">
        <v>1</v>
      </c>
      <c r="D19" s="57">
        <v>92618</v>
      </c>
      <c r="E19" s="57">
        <v>8000</v>
      </c>
      <c r="F19" s="31">
        <f t="shared" si="0"/>
        <v>100618</v>
      </c>
      <c r="H19" s="49"/>
      <c r="I19" s="49"/>
      <c r="J19" s="49"/>
      <c r="K19" s="49"/>
      <c r="L19" s="49"/>
      <c r="M19" s="49"/>
    </row>
    <row r="20" spans="1:13" s="2" customFormat="1">
      <c r="A20" s="50">
        <v>13</v>
      </c>
      <c r="B20" s="57" t="s">
        <v>32</v>
      </c>
      <c r="C20" s="60">
        <v>1</v>
      </c>
      <c r="D20" s="57">
        <v>92618</v>
      </c>
      <c r="E20" s="57">
        <v>8000</v>
      </c>
      <c r="F20" s="31">
        <f t="shared" si="0"/>
        <v>100618</v>
      </c>
      <c r="H20" s="49"/>
      <c r="I20" s="49"/>
      <c r="J20" s="49"/>
      <c r="K20" s="49"/>
      <c r="L20" s="49"/>
      <c r="M20" s="49"/>
    </row>
    <row r="21" spans="1:13" s="2" customFormat="1">
      <c r="A21" s="50">
        <v>14</v>
      </c>
      <c r="B21" s="57" t="s">
        <v>32</v>
      </c>
      <c r="C21" s="60">
        <v>1</v>
      </c>
      <c r="D21" s="57">
        <v>92618</v>
      </c>
      <c r="E21" s="57">
        <v>8000</v>
      </c>
      <c r="F21" s="31">
        <f t="shared" si="0"/>
        <v>100618</v>
      </c>
      <c r="H21" s="49"/>
      <c r="I21" s="49"/>
      <c r="J21" s="49"/>
      <c r="K21" s="49"/>
      <c r="L21" s="49"/>
      <c r="M21" s="49"/>
    </row>
    <row r="22" spans="1:13" s="2" customFormat="1">
      <c r="A22" s="50">
        <v>15</v>
      </c>
      <c r="B22" s="57" t="s">
        <v>199</v>
      </c>
      <c r="C22" s="60">
        <v>1</v>
      </c>
      <c r="D22" s="57">
        <v>92618</v>
      </c>
      <c r="E22" s="57">
        <v>8000</v>
      </c>
      <c r="F22" s="31">
        <f t="shared" si="0"/>
        <v>100618</v>
      </c>
      <c r="H22" s="49"/>
      <c r="I22" s="49"/>
      <c r="J22" s="49"/>
      <c r="K22" s="49"/>
      <c r="L22" s="49"/>
      <c r="M22" s="49"/>
    </row>
    <row r="23" spans="1:13" s="2" customFormat="1">
      <c r="A23" s="50">
        <v>16</v>
      </c>
      <c r="B23" s="57" t="s">
        <v>33</v>
      </c>
      <c r="C23" s="60">
        <v>1</v>
      </c>
      <c r="D23" s="57">
        <v>92618</v>
      </c>
      <c r="E23" s="57">
        <v>8000</v>
      </c>
      <c r="F23" s="31">
        <f t="shared" si="0"/>
        <v>100618</v>
      </c>
      <c r="H23" s="49"/>
      <c r="I23" s="49"/>
      <c r="J23" s="49"/>
      <c r="K23" s="49"/>
      <c r="L23" s="49"/>
      <c r="M23" s="49"/>
    </row>
    <row r="24" spans="1:13" s="2" customFormat="1">
      <c r="A24" s="50">
        <v>17</v>
      </c>
      <c r="B24" s="57" t="s">
        <v>34</v>
      </c>
      <c r="C24" s="60">
        <v>1</v>
      </c>
      <c r="D24" s="57">
        <v>89611</v>
      </c>
      <c r="E24" s="57">
        <v>8000</v>
      </c>
      <c r="F24" s="31">
        <f t="shared" si="0"/>
        <v>97611</v>
      </c>
      <c r="H24" s="49"/>
      <c r="I24" s="49"/>
      <c r="J24" s="49"/>
      <c r="K24" s="49"/>
      <c r="L24" s="49"/>
      <c r="M24" s="49"/>
    </row>
    <row r="25" spans="1:13" s="2" customFormat="1">
      <c r="A25" s="50">
        <v>18</v>
      </c>
      <c r="B25" s="57" t="s">
        <v>27</v>
      </c>
      <c r="C25" s="60">
        <v>1</v>
      </c>
      <c r="D25" s="57">
        <v>89611</v>
      </c>
      <c r="E25" s="57">
        <v>8000</v>
      </c>
      <c r="F25" s="57">
        <f t="shared" si="0"/>
        <v>97611</v>
      </c>
      <c r="H25" s="49"/>
      <c r="I25" s="49"/>
      <c r="J25" s="49"/>
      <c r="K25" s="49"/>
      <c r="L25" s="49"/>
      <c r="M25" s="49"/>
    </row>
    <row r="26" spans="1:13" s="2" customFormat="1">
      <c r="A26" s="50">
        <v>19</v>
      </c>
      <c r="B26" s="57" t="s">
        <v>156</v>
      </c>
      <c r="C26" s="60" t="s">
        <v>240</v>
      </c>
      <c r="D26" s="57">
        <v>69463</v>
      </c>
      <c r="E26" s="57">
        <v>6000</v>
      </c>
      <c r="F26" s="57">
        <f t="shared" si="0"/>
        <v>75463</v>
      </c>
      <c r="H26" s="49"/>
      <c r="I26" s="49"/>
      <c r="J26" s="49"/>
      <c r="K26" s="49"/>
      <c r="L26" s="49"/>
      <c r="M26" s="49"/>
    </row>
    <row r="27" spans="1:13" s="2" customFormat="1">
      <c r="A27" s="50">
        <v>20</v>
      </c>
      <c r="B27" s="57" t="s">
        <v>39</v>
      </c>
      <c r="C27" s="60">
        <v>1</v>
      </c>
      <c r="D27" s="57">
        <v>89611</v>
      </c>
      <c r="E27" s="57">
        <v>8000</v>
      </c>
      <c r="F27" s="57">
        <f t="shared" si="0"/>
        <v>97611</v>
      </c>
      <c r="H27" s="6"/>
    </row>
    <row r="28" spans="1:13" s="2" customFormat="1">
      <c r="A28" s="50">
        <v>21</v>
      </c>
      <c r="B28" s="57" t="s">
        <v>35</v>
      </c>
      <c r="C28" s="60">
        <v>1</v>
      </c>
      <c r="D28" s="71">
        <v>89611</v>
      </c>
      <c r="E28" s="57">
        <v>8000</v>
      </c>
      <c r="F28" s="31">
        <f>+E28+D28</f>
        <v>97611</v>
      </c>
      <c r="H28" s="49"/>
      <c r="I28" s="49"/>
      <c r="J28" s="49"/>
      <c r="K28" s="49"/>
      <c r="L28" s="49"/>
      <c r="M28" s="49"/>
    </row>
    <row r="29" spans="1:13" s="2" customFormat="1" ht="16.5" thickBot="1">
      <c r="A29" s="232" t="s">
        <v>19</v>
      </c>
      <c r="B29" s="233"/>
      <c r="C29" s="15">
        <f>SUM(C8:C28)</f>
        <v>19.25</v>
      </c>
      <c r="D29" s="15">
        <f>SUM(D8:D28)</f>
        <v>1841944</v>
      </c>
      <c r="E29" s="15">
        <f>SUM(E8:E28)</f>
        <v>160000</v>
      </c>
      <c r="F29" s="15">
        <f>SUM(F8:F28)</f>
        <v>2001944</v>
      </c>
      <c r="H29" s="1"/>
    </row>
    <row r="30" spans="1:13" s="20" customFormat="1" ht="24" customHeight="1">
      <c r="A30" s="205" t="s">
        <v>232</v>
      </c>
      <c r="B30" s="205"/>
      <c r="C30" s="205"/>
      <c r="D30" s="205"/>
      <c r="E30" s="205"/>
      <c r="F30" s="205"/>
    </row>
    <row r="31" spans="1:13" s="22" customFormat="1">
      <c r="A31" s="188"/>
      <c r="B31" s="188" t="s">
        <v>233</v>
      </c>
      <c r="C31" s="24"/>
      <c r="D31" s="24"/>
      <c r="E31" s="24"/>
      <c r="F31" s="24"/>
    </row>
    <row r="32" spans="1:13" s="20" customFormat="1" ht="21" customHeight="1">
      <c r="A32" s="191" t="s">
        <v>28</v>
      </c>
      <c r="B32" s="191"/>
      <c r="C32" s="191"/>
      <c r="D32" s="191"/>
      <c r="E32" s="191"/>
      <c r="F32" s="191"/>
    </row>
    <row r="33" spans="1:6" s="20" customFormat="1" ht="17.25" customHeight="1">
      <c r="A33" s="154"/>
      <c r="B33" s="188" t="s">
        <v>234</v>
      </c>
      <c r="D33" s="56"/>
      <c r="E33" s="56"/>
      <c r="F33" s="56"/>
    </row>
    <row r="35" spans="1:6" s="10" customFormat="1">
      <c r="E35" s="186"/>
      <c r="F35" s="186"/>
    </row>
  </sheetData>
  <mergeCells count="6">
    <mergeCell ref="A30:F30"/>
    <mergeCell ref="A29:B29"/>
    <mergeCell ref="A5:F5"/>
    <mergeCell ref="A4:F4"/>
    <mergeCell ref="E2:F2"/>
    <mergeCell ref="E3:F3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opLeftCell="A34" zoomScaleNormal="100" workbookViewId="0">
      <selection activeCell="F59" sqref="F59"/>
    </sheetView>
  </sheetViews>
  <sheetFormatPr defaultRowHeight="15.75"/>
  <cols>
    <col min="1" max="1" width="5.7109375" style="32" customWidth="1"/>
    <col min="2" max="2" width="46.28515625" style="32" customWidth="1"/>
    <col min="3" max="3" width="8.85546875" style="32" customWidth="1"/>
    <col min="4" max="4" width="15.85546875" style="32" customWidth="1"/>
    <col min="5" max="5" width="13.140625" style="32" customWidth="1"/>
    <col min="6" max="6" width="14.7109375" style="32" customWidth="1"/>
  </cols>
  <sheetData>
    <row r="1" spans="1:6" ht="16.5" customHeight="1">
      <c r="A1" s="87"/>
      <c r="B1" s="87"/>
      <c r="C1" s="124" t="s">
        <v>141</v>
      </c>
      <c r="D1" s="29"/>
      <c r="E1" s="29"/>
      <c r="F1" s="184" t="s">
        <v>151</v>
      </c>
    </row>
    <row r="2" spans="1:6" s="54" customFormat="1" ht="18.75" customHeight="1">
      <c r="A2" s="55"/>
      <c r="B2" s="189"/>
      <c r="C2" s="185"/>
      <c r="D2" s="220" t="s">
        <v>152</v>
      </c>
      <c r="E2" s="220"/>
      <c r="F2" s="220"/>
    </row>
    <row r="3" spans="1:6" s="54" customFormat="1" ht="20.25" customHeight="1">
      <c r="A3" s="187"/>
      <c r="B3" s="188"/>
      <c r="C3" s="18"/>
      <c r="D3" s="229" t="s">
        <v>231</v>
      </c>
      <c r="E3" s="229"/>
      <c r="F3" s="229"/>
    </row>
    <row r="4" spans="1:6" s="2" customFormat="1" ht="16.5" customHeight="1">
      <c r="A4" s="236" t="s">
        <v>0</v>
      </c>
      <c r="B4" s="236"/>
      <c r="C4" s="236"/>
      <c r="D4" s="236"/>
      <c r="E4" s="236"/>
      <c r="F4" s="236"/>
    </row>
    <row r="5" spans="1:6" s="2" customFormat="1" ht="19.5" customHeight="1" thickBot="1">
      <c r="A5" s="237" t="s">
        <v>155</v>
      </c>
      <c r="B5" s="237"/>
      <c r="C5" s="237"/>
      <c r="D5" s="237"/>
      <c r="E5" s="237"/>
      <c r="F5" s="237"/>
    </row>
    <row r="6" spans="1:6" s="27" customFormat="1" ht="86.25" customHeight="1" thickBot="1">
      <c r="A6" s="30" t="s">
        <v>1</v>
      </c>
      <c r="B6" s="30" t="s">
        <v>21</v>
      </c>
      <c r="C6" s="30" t="s">
        <v>22</v>
      </c>
      <c r="D6" s="30" t="s">
        <v>23</v>
      </c>
      <c r="E6" s="30" t="s">
        <v>5</v>
      </c>
      <c r="F6" s="30" t="s">
        <v>6</v>
      </c>
    </row>
    <row r="7" spans="1:6" s="11" customFormat="1" ht="15.75" customHeight="1">
      <c r="A7" s="58">
        <v>1</v>
      </c>
      <c r="B7" s="112" t="s">
        <v>29</v>
      </c>
      <c r="C7" s="97">
        <v>1</v>
      </c>
      <c r="D7" s="65">
        <v>102000</v>
      </c>
      <c r="E7" s="59">
        <v>8000</v>
      </c>
      <c r="F7" s="59">
        <f>+E7+D7</f>
        <v>110000</v>
      </c>
    </row>
    <row r="8" spans="1:6" s="11" customFormat="1" ht="15.75" customHeight="1">
      <c r="A8" s="58">
        <v>2</v>
      </c>
      <c r="B8" s="112" t="s">
        <v>70</v>
      </c>
      <c r="C8" s="97">
        <v>1</v>
      </c>
      <c r="D8" s="65">
        <v>92618</v>
      </c>
      <c r="E8" s="59">
        <v>8000</v>
      </c>
      <c r="F8" s="59">
        <f>+E8+D8</f>
        <v>100618</v>
      </c>
    </row>
    <row r="9" spans="1:6" s="11" customFormat="1" ht="15.75" customHeight="1">
      <c r="A9" s="58">
        <v>3</v>
      </c>
      <c r="B9" s="113" t="s">
        <v>30</v>
      </c>
      <c r="C9" s="92">
        <v>1</v>
      </c>
      <c r="D9" s="66">
        <v>89611</v>
      </c>
      <c r="E9" s="60">
        <v>8000</v>
      </c>
      <c r="F9" s="59">
        <f t="shared" ref="F9:F43" si="0">+E9+D9</f>
        <v>97611</v>
      </c>
    </row>
    <row r="10" spans="1:6" s="11" customFormat="1" ht="15.75" customHeight="1">
      <c r="A10" s="58">
        <v>4</v>
      </c>
      <c r="B10" s="113" t="s">
        <v>40</v>
      </c>
      <c r="C10" s="92">
        <v>1</v>
      </c>
      <c r="D10" s="66">
        <v>92618</v>
      </c>
      <c r="E10" s="60">
        <v>8000</v>
      </c>
      <c r="F10" s="59">
        <f t="shared" si="0"/>
        <v>100618</v>
      </c>
    </row>
    <row r="11" spans="1:6" s="11" customFormat="1" ht="15.75" customHeight="1">
      <c r="A11" s="58">
        <v>5</v>
      </c>
      <c r="B11" s="113" t="s">
        <v>41</v>
      </c>
      <c r="C11" s="92">
        <v>1</v>
      </c>
      <c r="D11" s="66">
        <v>89611</v>
      </c>
      <c r="E11" s="60">
        <v>8000</v>
      </c>
      <c r="F11" s="59">
        <f t="shared" si="0"/>
        <v>97611</v>
      </c>
    </row>
    <row r="12" spans="1:6" s="11" customFormat="1" ht="15.75" customHeight="1">
      <c r="A12" s="58">
        <v>6</v>
      </c>
      <c r="B12" s="113" t="s">
        <v>12</v>
      </c>
      <c r="C12" s="92">
        <v>1</v>
      </c>
      <c r="D12" s="66">
        <v>89611</v>
      </c>
      <c r="E12" s="60">
        <v>8000</v>
      </c>
      <c r="F12" s="59">
        <f t="shared" si="0"/>
        <v>97611</v>
      </c>
    </row>
    <row r="13" spans="1:6" s="11" customFormat="1" ht="15.75" customHeight="1">
      <c r="A13" s="58">
        <v>7</v>
      </c>
      <c r="B13" s="114" t="s">
        <v>176</v>
      </c>
      <c r="C13" s="92">
        <v>1</v>
      </c>
      <c r="D13" s="66">
        <v>89611</v>
      </c>
      <c r="E13" s="60">
        <v>8000</v>
      </c>
      <c r="F13" s="59">
        <f t="shared" si="0"/>
        <v>97611</v>
      </c>
    </row>
    <row r="14" spans="1:6" s="11" customFormat="1" ht="15.75" customHeight="1">
      <c r="A14" s="58">
        <v>8</v>
      </c>
      <c r="B14" s="114" t="s">
        <v>187</v>
      </c>
      <c r="C14" s="110">
        <v>1</v>
      </c>
      <c r="D14" s="66">
        <v>89611</v>
      </c>
      <c r="E14" s="60">
        <v>8000</v>
      </c>
      <c r="F14" s="59">
        <f t="shared" si="0"/>
        <v>97611</v>
      </c>
    </row>
    <row r="15" spans="1:6" s="11" customFormat="1" ht="15.75" customHeight="1">
      <c r="A15" s="58">
        <v>9</v>
      </c>
      <c r="B15" s="114" t="s">
        <v>177</v>
      </c>
      <c r="C15" s="110">
        <v>1</v>
      </c>
      <c r="D15" s="66">
        <v>92618</v>
      </c>
      <c r="E15" s="60">
        <v>8000</v>
      </c>
      <c r="F15" s="59">
        <f t="shared" si="0"/>
        <v>100618</v>
      </c>
    </row>
    <row r="16" spans="1:6" s="11" customFormat="1" ht="15.75" customHeight="1">
      <c r="A16" s="58">
        <v>10</v>
      </c>
      <c r="B16" s="114" t="s">
        <v>178</v>
      </c>
      <c r="C16" s="92">
        <v>0.5</v>
      </c>
      <c r="D16" s="66">
        <v>46309</v>
      </c>
      <c r="E16" s="60">
        <v>4000</v>
      </c>
      <c r="F16" s="59">
        <f t="shared" si="0"/>
        <v>50309</v>
      </c>
    </row>
    <row r="17" spans="1:6" s="11" customFormat="1" ht="15.75" customHeight="1">
      <c r="A17" s="58">
        <v>11</v>
      </c>
      <c r="B17" s="114" t="s">
        <v>179</v>
      </c>
      <c r="C17" s="92">
        <v>0.75</v>
      </c>
      <c r="D17" s="110">
        <v>67208</v>
      </c>
      <c r="E17" s="60">
        <v>6000</v>
      </c>
      <c r="F17" s="59">
        <f t="shared" si="0"/>
        <v>73208</v>
      </c>
    </row>
    <row r="18" spans="1:6" s="11" customFormat="1" ht="15.75" customHeight="1">
      <c r="A18" s="58">
        <v>12</v>
      </c>
      <c r="B18" s="114" t="s">
        <v>180</v>
      </c>
      <c r="C18" s="92">
        <v>0.5</v>
      </c>
      <c r="D18" s="110">
        <v>46309</v>
      </c>
      <c r="E18" s="60">
        <v>4000</v>
      </c>
      <c r="F18" s="59">
        <f t="shared" si="0"/>
        <v>50309</v>
      </c>
    </row>
    <row r="19" spans="1:6" s="11" customFormat="1" ht="15.75" customHeight="1">
      <c r="A19" s="58">
        <v>13</v>
      </c>
      <c r="B19" s="114" t="s">
        <v>210</v>
      </c>
      <c r="C19" s="92">
        <v>0.5</v>
      </c>
      <c r="D19" s="110">
        <v>46309</v>
      </c>
      <c r="E19" s="60">
        <v>4000</v>
      </c>
      <c r="F19" s="59">
        <f t="shared" si="0"/>
        <v>50309</v>
      </c>
    </row>
    <row r="20" spans="1:6" s="11" customFormat="1" ht="15.75" customHeight="1">
      <c r="A20" s="58">
        <v>14</v>
      </c>
      <c r="B20" s="114" t="s">
        <v>181</v>
      </c>
      <c r="C20" s="92">
        <v>1</v>
      </c>
      <c r="D20" s="66">
        <v>92618</v>
      </c>
      <c r="E20" s="60">
        <v>8000</v>
      </c>
      <c r="F20" s="59">
        <f t="shared" si="0"/>
        <v>100618</v>
      </c>
    </row>
    <row r="21" spans="1:6" s="11" customFormat="1" ht="15.75" customHeight="1">
      <c r="A21" s="58">
        <v>15</v>
      </c>
      <c r="B21" s="114" t="s">
        <v>211</v>
      </c>
      <c r="C21" s="92">
        <v>0.5</v>
      </c>
      <c r="D21" s="66">
        <v>46309</v>
      </c>
      <c r="E21" s="60">
        <v>4000</v>
      </c>
      <c r="F21" s="59">
        <f t="shared" si="0"/>
        <v>50309</v>
      </c>
    </row>
    <row r="22" spans="1:6" s="11" customFormat="1" ht="15.75" customHeight="1">
      <c r="A22" s="58">
        <v>16</v>
      </c>
      <c r="B22" s="114" t="s">
        <v>182</v>
      </c>
      <c r="C22" s="92">
        <v>0.5</v>
      </c>
      <c r="D22" s="66">
        <v>46309</v>
      </c>
      <c r="E22" s="60">
        <v>4000</v>
      </c>
      <c r="F22" s="59">
        <f t="shared" si="0"/>
        <v>50309</v>
      </c>
    </row>
    <row r="23" spans="1:6" s="11" customFormat="1" ht="15.75" customHeight="1">
      <c r="A23" s="58">
        <v>17</v>
      </c>
      <c r="B23" s="114" t="s">
        <v>183</v>
      </c>
      <c r="C23" s="92">
        <v>0.5</v>
      </c>
      <c r="D23" s="66">
        <v>46309</v>
      </c>
      <c r="E23" s="60">
        <v>4000</v>
      </c>
      <c r="F23" s="59">
        <f t="shared" si="0"/>
        <v>50309</v>
      </c>
    </row>
    <row r="24" spans="1:6" s="11" customFormat="1" ht="15.75" customHeight="1">
      <c r="A24" s="58">
        <v>18</v>
      </c>
      <c r="B24" s="114" t="s">
        <v>184</v>
      </c>
      <c r="C24" s="92">
        <v>0.5</v>
      </c>
      <c r="D24" s="66">
        <v>46309</v>
      </c>
      <c r="E24" s="60">
        <v>4000</v>
      </c>
      <c r="F24" s="59">
        <f t="shared" si="0"/>
        <v>50309</v>
      </c>
    </row>
    <row r="25" spans="1:6" s="11" customFormat="1" ht="15.75" customHeight="1">
      <c r="A25" s="58">
        <v>19</v>
      </c>
      <c r="B25" s="114" t="s">
        <v>185</v>
      </c>
      <c r="C25" s="92">
        <v>0.75</v>
      </c>
      <c r="D25" s="110">
        <v>67208</v>
      </c>
      <c r="E25" s="60">
        <v>6000</v>
      </c>
      <c r="F25" s="59">
        <f t="shared" si="0"/>
        <v>73208</v>
      </c>
    </row>
    <row r="26" spans="1:6" s="11" customFormat="1" ht="15.75" customHeight="1">
      <c r="A26" s="58">
        <v>20</v>
      </c>
      <c r="B26" s="114" t="s">
        <v>186</v>
      </c>
      <c r="C26" s="92">
        <v>1</v>
      </c>
      <c r="D26" s="66">
        <v>92618</v>
      </c>
      <c r="E26" s="60">
        <v>8000</v>
      </c>
      <c r="F26" s="59">
        <f t="shared" si="0"/>
        <v>100618</v>
      </c>
    </row>
    <row r="27" spans="1:6" s="11" customFormat="1" ht="15.75" customHeight="1">
      <c r="A27" s="58">
        <v>21</v>
      </c>
      <c r="B27" s="114" t="s">
        <v>42</v>
      </c>
      <c r="C27" s="92">
        <v>1</v>
      </c>
      <c r="D27" s="66">
        <v>92618</v>
      </c>
      <c r="E27" s="60">
        <v>8000</v>
      </c>
      <c r="F27" s="59">
        <f t="shared" si="0"/>
        <v>100618</v>
      </c>
    </row>
    <row r="28" spans="1:6" s="11" customFormat="1" ht="15.75" customHeight="1">
      <c r="A28" s="58">
        <v>22</v>
      </c>
      <c r="B28" s="114" t="s">
        <v>43</v>
      </c>
      <c r="C28" s="92">
        <v>1</v>
      </c>
      <c r="D28" s="66">
        <v>89611</v>
      </c>
      <c r="E28" s="60">
        <v>8000</v>
      </c>
      <c r="F28" s="59">
        <f t="shared" si="0"/>
        <v>97611</v>
      </c>
    </row>
    <row r="29" spans="1:6" s="11" customFormat="1" ht="15.75" customHeight="1">
      <c r="A29" s="58">
        <v>23</v>
      </c>
      <c r="B29" s="114" t="s">
        <v>44</v>
      </c>
      <c r="C29" s="92">
        <v>1</v>
      </c>
      <c r="D29" s="66">
        <v>92618</v>
      </c>
      <c r="E29" s="60">
        <v>8000</v>
      </c>
      <c r="F29" s="59">
        <f t="shared" si="0"/>
        <v>100618</v>
      </c>
    </row>
    <row r="30" spans="1:6" s="11" customFormat="1" ht="15.75" customHeight="1">
      <c r="A30" s="58">
        <v>24</v>
      </c>
      <c r="B30" s="114" t="s">
        <v>45</v>
      </c>
      <c r="C30" s="92">
        <v>1</v>
      </c>
      <c r="D30" s="66">
        <v>89611</v>
      </c>
      <c r="E30" s="60">
        <v>8000</v>
      </c>
      <c r="F30" s="59">
        <f t="shared" si="0"/>
        <v>97611</v>
      </c>
    </row>
    <row r="31" spans="1:6" s="11" customFormat="1" ht="15.75" customHeight="1">
      <c r="A31" s="58">
        <v>25</v>
      </c>
      <c r="B31" s="114" t="s">
        <v>46</v>
      </c>
      <c r="C31" s="92">
        <v>1</v>
      </c>
      <c r="D31" s="66">
        <v>89611</v>
      </c>
      <c r="E31" s="60">
        <v>8000</v>
      </c>
      <c r="F31" s="60">
        <f t="shared" si="0"/>
        <v>97611</v>
      </c>
    </row>
    <row r="32" spans="1:6" s="11" customFormat="1" ht="15.75" customHeight="1">
      <c r="A32" s="58">
        <v>26</v>
      </c>
      <c r="B32" s="114" t="s">
        <v>35</v>
      </c>
      <c r="C32" s="92">
        <v>1</v>
      </c>
      <c r="D32" s="110">
        <v>89611</v>
      </c>
      <c r="E32" s="60">
        <v>8000</v>
      </c>
      <c r="F32" s="60">
        <f t="shared" si="0"/>
        <v>97611</v>
      </c>
    </row>
    <row r="33" spans="1:6" s="11" customFormat="1" ht="15.75" customHeight="1">
      <c r="A33" s="58">
        <v>27</v>
      </c>
      <c r="B33" s="114" t="s">
        <v>34</v>
      </c>
      <c r="C33" s="92">
        <v>1</v>
      </c>
      <c r="D33" s="66">
        <v>89611</v>
      </c>
      <c r="E33" s="60">
        <v>8000</v>
      </c>
      <c r="F33" s="60">
        <f t="shared" si="0"/>
        <v>97611</v>
      </c>
    </row>
    <row r="34" spans="1:6" s="11" customFormat="1" ht="15.75" customHeight="1">
      <c r="A34" s="58">
        <v>28</v>
      </c>
      <c r="B34" s="114" t="s">
        <v>34</v>
      </c>
      <c r="C34" s="92">
        <v>1</v>
      </c>
      <c r="D34" s="66">
        <v>89611</v>
      </c>
      <c r="E34" s="60">
        <v>8000</v>
      </c>
      <c r="F34" s="60">
        <f t="shared" si="0"/>
        <v>97611</v>
      </c>
    </row>
    <row r="35" spans="1:6" s="11" customFormat="1" ht="15.75" customHeight="1">
      <c r="A35" s="58">
        <v>29</v>
      </c>
      <c r="B35" s="114" t="s">
        <v>34</v>
      </c>
      <c r="C35" s="92">
        <v>1</v>
      </c>
      <c r="D35" s="66">
        <v>89611</v>
      </c>
      <c r="E35" s="60">
        <v>8000</v>
      </c>
      <c r="F35" s="60">
        <f t="shared" si="0"/>
        <v>97611</v>
      </c>
    </row>
    <row r="36" spans="1:6" s="93" customFormat="1" ht="15.75" customHeight="1">
      <c r="A36" s="58">
        <v>30</v>
      </c>
      <c r="B36" s="115" t="s">
        <v>34</v>
      </c>
      <c r="C36" s="92">
        <v>1</v>
      </c>
      <c r="D36" s="110">
        <v>92618</v>
      </c>
      <c r="E36" s="92">
        <v>8000</v>
      </c>
      <c r="F36" s="92">
        <f t="shared" si="0"/>
        <v>100618</v>
      </c>
    </row>
    <row r="37" spans="1:6" s="11" customFormat="1" ht="15.75" customHeight="1">
      <c r="A37" s="58">
        <v>31</v>
      </c>
      <c r="B37" s="114" t="s">
        <v>47</v>
      </c>
      <c r="C37" s="92">
        <v>0.5</v>
      </c>
      <c r="D37" s="66">
        <v>46309</v>
      </c>
      <c r="E37" s="60">
        <v>4000</v>
      </c>
      <c r="F37" s="59">
        <f t="shared" si="0"/>
        <v>50309</v>
      </c>
    </row>
    <row r="38" spans="1:6" s="11" customFormat="1" ht="15.75" customHeight="1">
      <c r="A38" s="58">
        <v>32</v>
      </c>
      <c r="B38" s="114" t="s">
        <v>47</v>
      </c>
      <c r="C38" s="92">
        <v>0.5</v>
      </c>
      <c r="D38" s="66">
        <v>46309</v>
      </c>
      <c r="E38" s="60">
        <v>4000</v>
      </c>
      <c r="F38" s="59">
        <f t="shared" si="0"/>
        <v>50309</v>
      </c>
    </row>
    <row r="39" spans="1:6" s="11" customFormat="1" ht="15.75" customHeight="1">
      <c r="A39" s="58">
        <v>33</v>
      </c>
      <c r="B39" s="114" t="s">
        <v>27</v>
      </c>
      <c r="C39" s="92">
        <v>0.71</v>
      </c>
      <c r="D39" s="66">
        <v>65758</v>
      </c>
      <c r="E39" s="60">
        <v>5680</v>
      </c>
      <c r="F39" s="60">
        <f t="shared" si="0"/>
        <v>71438</v>
      </c>
    </row>
    <row r="40" spans="1:6" s="11" customFormat="1" ht="15.75" customHeight="1">
      <c r="A40" s="58">
        <v>34</v>
      </c>
      <c r="B40" s="114" t="s">
        <v>27</v>
      </c>
      <c r="C40" s="92">
        <v>0.71</v>
      </c>
      <c r="D40" s="66">
        <v>65758</v>
      </c>
      <c r="E40" s="60">
        <v>5680</v>
      </c>
      <c r="F40" s="60">
        <f t="shared" si="0"/>
        <v>71438</v>
      </c>
    </row>
    <row r="41" spans="1:6" s="11" customFormat="1" ht="15.75" customHeight="1">
      <c r="A41" s="58">
        <v>35</v>
      </c>
      <c r="B41" s="114" t="s">
        <v>27</v>
      </c>
      <c r="C41" s="92">
        <v>1</v>
      </c>
      <c r="D41" s="66">
        <v>89611</v>
      </c>
      <c r="E41" s="60">
        <v>8000</v>
      </c>
      <c r="F41" s="60">
        <f t="shared" si="0"/>
        <v>97611</v>
      </c>
    </row>
    <row r="42" spans="1:6" s="11" customFormat="1" ht="15.75" customHeight="1">
      <c r="A42" s="58">
        <v>36</v>
      </c>
      <c r="B42" s="114" t="s">
        <v>153</v>
      </c>
      <c r="C42" s="92">
        <v>1</v>
      </c>
      <c r="D42" s="66">
        <v>92618</v>
      </c>
      <c r="E42" s="60">
        <v>8000</v>
      </c>
      <c r="F42" s="60">
        <f t="shared" si="0"/>
        <v>100618</v>
      </c>
    </row>
    <row r="43" spans="1:6" s="11" customFormat="1" ht="15.75" customHeight="1">
      <c r="A43" s="58">
        <v>37</v>
      </c>
      <c r="B43" s="114" t="s">
        <v>154</v>
      </c>
      <c r="C43" s="92">
        <v>1</v>
      </c>
      <c r="D43" s="66">
        <v>89611</v>
      </c>
      <c r="E43" s="60">
        <v>8000</v>
      </c>
      <c r="F43" s="60">
        <f t="shared" si="0"/>
        <v>97611</v>
      </c>
    </row>
    <row r="44" spans="1:6" s="11" customFormat="1" ht="16.5" customHeight="1">
      <c r="A44" s="238" t="s">
        <v>19</v>
      </c>
      <c r="B44" s="239"/>
      <c r="C44" s="153">
        <f>SUM(C7:C43)</f>
        <v>31.42</v>
      </c>
      <c r="D44" s="153">
        <f>SUM(D7:D43)</f>
        <v>2872829</v>
      </c>
      <c r="E44" s="153">
        <f>SUM(E7:E43)</f>
        <v>251360</v>
      </c>
      <c r="F44" s="153">
        <f>SUM(F7:F43)</f>
        <v>3124189</v>
      </c>
    </row>
    <row r="45" spans="1:6" s="20" customFormat="1" ht="24" customHeight="1">
      <c r="A45" s="205" t="s">
        <v>232</v>
      </c>
      <c r="B45" s="205"/>
      <c r="C45" s="205"/>
      <c r="D45" s="205"/>
      <c r="E45" s="205"/>
      <c r="F45" s="205"/>
    </row>
    <row r="46" spans="1:6" s="22" customFormat="1">
      <c r="A46" s="188"/>
      <c r="B46" s="188" t="s">
        <v>233</v>
      </c>
      <c r="C46" s="24"/>
      <c r="D46" s="24"/>
      <c r="E46" s="24"/>
      <c r="F46" s="24"/>
    </row>
    <row r="47" spans="1:6" s="20" customFormat="1" ht="21" customHeight="1">
      <c r="A47" s="191" t="s">
        <v>28</v>
      </c>
      <c r="B47" s="191"/>
      <c r="C47" s="191"/>
      <c r="D47" s="191"/>
      <c r="E47" s="191"/>
      <c r="F47" s="191"/>
    </row>
    <row r="48" spans="1:6" s="20" customFormat="1" ht="17.25" customHeight="1">
      <c r="A48" s="154"/>
      <c r="B48" s="188" t="s">
        <v>234</v>
      </c>
      <c r="D48" s="56"/>
      <c r="E48" s="56"/>
      <c r="F48" s="56"/>
    </row>
    <row r="49" spans="1:6">
      <c r="A49" s="29"/>
      <c r="B49" s="29"/>
      <c r="C49" s="29"/>
      <c r="D49" s="29"/>
      <c r="E49" s="29"/>
      <c r="F49" s="29"/>
    </row>
    <row r="50" spans="1:6" s="10" customFormat="1">
      <c r="E50" s="186"/>
      <c r="F50" s="186"/>
    </row>
    <row r="51" spans="1:6">
      <c r="A51" s="29"/>
      <c r="B51" s="29"/>
      <c r="C51" s="29"/>
      <c r="D51" s="29"/>
      <c r="E51" s="29"/>
      <c r="F51" s="29"/>
    </row>
    <row r="52" spans="1:6">
      <c r="A52" s="29"/>
      <c r="B52" s="29"/>
      <c r="C52" s="29"/>
      <c r="D52" s="29"/>
      <c r="E52" s="29"/>
      <c r="F52" s="29"/>
    </row>
    <row r="56" spans="1:6">
      <c r="D56" s="32" t="s">
        <v>158</v>
      </c>
    </row>
  </sheetData>
  <mergeCells count="6">
    <mergeCell ref="A45:F45"/>
    <mergeCell ref="D2:F2"/>
    <mergeCell ref="A4:F4"/>
    <mergeCell ref="A5:F5"/>
    <mergeCell ref="A44:B44"/>
    <mergeCell ref="D3:F3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23" zoomScaleNormal="100" workbookViewId="0">
      <selection activeCell="F44" sqref="F44"/>
    </sheetView>
  </sheetViews>
  <sheetFormatPr defaultRowHeight="15"/>
  <cols>
    <col min="1" max="1" width="6" style="63" customWidth="1"/>
    <col min="2" max="2" width="34.7109375" customWidth="1"/>
    <col min="3" max="3" width="16.85546875" style="5" customWidth="1"/>
    <col min="4" max="4" width="19.7109375" customWidth="1"/>
    <col min="5" max="5" width="16.140625" customWidth="1"/>
    <col min="6" max="6" width="20" customWidth="1"/>
  </cols>
  <sheetData>
    <row r="1" spans="1:6" s="7" customFormat="1" ht="16.5" hidden="1" customHeight="1">
      <c r="A1" s="240"/>
      <c r="B1" s="240"/>
      <c r="C1" s="88"/>
      <c r="D1" s="88"/>
      <c r="E1" s="88"/>
      <c r="F1" s="88"/>
    </row>
    <row r="2" spans="1:6" ht="16.5" customHeight="1">
      <c r="A2" s="87"/>
      <c r="B2" s="87"/>
      <c r="C2" s="124" t="s">
        <v>141</v>
      </c>
      <c r="D2" s="29"/>
      <c r="E2" s="29"/>
      <c r="F2" s="184" t="s">
        <v>151</v>
      </c>
    </row>
    <row r="3" spans="1:6" s="54" customFormat="1" ht="18.75" customHeight="1">
      <c r="A3" s="55"/>
      <c r="B3" s="189"/>
      <c r="C3" s="185"/>
      <c r="D3" s="220" t="s">
        <v>152</v>
      </c>
      <c r="E3" s="220"/>
      <c r="F3" s="220"/>
    </row>
    <row r="4" spans="1:6" s="54" customFormat="1" ht="20.25" customHeight="1">
      <c r="A4" s="187"/>
      <c r="B4" s="188"/>
      <c r="C4" s="18"/>
      <c r="D4" s="229" t="s">
        <v>231</v>
      </c>
      <c r="E4" s="229"/>
      <c r="F4" s="229"/>
    </row>
    <row r="5" spans="1:6" s="2" customFormat="1" ht="18">
      <c r="A5" s="235" t="s">
        <v>0</v>
      </c>
      <c r="B5" s="235"/>
      <c r="C5" s="235"/>
      <c r="D5" s="235"/>
      <c r="E5" s="235"/>
      <c r="F5" s="235"/>
    </row>
    <row r="6" spans="1:6" s="2" customFormat="1" ht="15" customHeight="1">
      <c r="A6" s="241" t="s">
        <v>236</v>
      </c>
      <c r="B6" s="241"/>
      <c r="C6" s="241"/>
      <c r="D6" s="241"/>
      <c r="E6" s="241"/>
      <c r="F6" s="241"/>
    </row>
    <row r="7" spans="1:6" s="2" customFormat="1" ht="5.25" customHeight="1" thickBot="1">
      <c r="A7" s="3"/>
      <c r="C7" s="27"/>
    </row>
    <row r="8" spans="1:6" s="27" customFormat="1" ht="66.75" customHeight="1" thickBot="1">
      <c r="A8" s="61" t="s">
        <v>1</v>
      </c>
      <c r="B8" s="30" t="s">
        <v>21</v>
      </c>
      <c r="C8" s="30" t="s">
        <v>22</v>
      </c>
      <c r="D8" s="30" t="s">
        <v>23</v>
      </c>
      <c r="E8" s="30" t="s">
        <v>24</v>
      </c>
      <c r="F8" s="30" t="s">
        <v>6</v>
      </c>
    </row>
    <row r="9" spans="1:6" s="11" customFormat="1" ht="18" customHeight="1">
      <c r="A9" s="64">
        <v>1</v>
      </c>
      <c r="B9" s="31" t="s">
        <v>29</v>
      </c>
      <c r="C9" s="59">
        <v>1</v>
      </c>
      <c r="D9" s="147">
        <v>102000</v>
      </c>
      <c r="E9" s="31">
        <v>8000</v>
      </c>
      <c r="F9" s="31">
        <f>D9+E9</f>
        <v>110000</v>
      </c>
    </row>
    <row r="10" spans="1:6" s="11" customFormat="1" ht="18" customHeight="1">
      <c r="A10" s="64">
        <v>2</v>
      </c>
      <c r="B10" s="31" t="s">
        <v>30</v>
      </c>
      <c r="C10" s="59">
        <v>1</v>
      </c>
      <c r="D10" s="147">
        <v>92618</v>
      </c>
      <c r="E10" s="31">
        <v>8000</v>
      </c>
      <c r="F10" s="31">
        <f t="shared" ref="F10:F33" si="0">D10+E10</f>
        <v>100618</v>
      </c>
    </row>
    <row r="11" spans="1:6" s="11" customFormat="1" ht="18" customHeight="1">
      <c r="A11" s="64">
        <v>3</v>
      </c>
      <c r="B11" s="57" t="s">
        <v>35</v>
      </c>
      <c r="C11" s="59">
        <v>1</v>
      </c>
      <c r="D11" s="148">
        <v>92618</v>
      </c>
      <c r="E11" s="31">
        <v>8000</v>
      </c>
      <c r="F11" s="31">
        <f t="shared" si="0"/>
        <v>100618</v>
      </c>
    </row>
    <row r="12" spans="1:6" s="11" customFormat="1" ht="18" customHeight="1">
      <c r="A12" s="64">
        <v>4</v>
      </c>
      <c r="B12" s="57" t="s">
        <v>45</v>
      </c>
      <c r="C12" s="60">
        <v>0.8</v>
      </c>
      <c r="D12" s="148">
        <v>74094</v>
      </c>
      <c r="E12" s="57">
        <v>6400</v>
      </c>
      <c r="F12" s="31">
        <f t="shared" si="0"/>
        <v>80494</v>
      </c>
    </row>
    <row r="13" spans="1:6" s="11" customFormat="1" ht="18" customHeight="1">
      <c r="A13" s="64">
        <v>5</v>
      </c>
      <c r="B13" s="57" t="s">
        <v>164</v>
      </c>
      <c r="C13" s="60">
        <v>1</v>
      </c>
      <c r="D13" s="148">
        <v>89611</v>
      </c>
      <c r="E13" s="57">
        <v>8000</v>
      </c>
      <c r="F13" s="31">
        <f t="shared" si="0"/>
        <v>97611</v>
      </c>
    </row>
    <row r="14" spans="1:6" s="11" customFormat="1" ht="18" customHeight="1">
      <c r="A14" s="64">
        <v>6</v>
      </c>
      <c r="B14" s="57" t="s">
        <v>48</v>
      </c>
      <c r="C14" s="60">
        <v>1</v>
      </c>
      <c r="D14" s="148">
        <v>92618</v>
      </c>
      <c r="E14" s="57">
        <v>8000</v>
      </c>
      <c r="F14" s="31">
        <f t="shared" si="0"/>
        <v>100618</v>
      </c>
    </row>
    <row r="15" spans="1:6" s="11" customFormat="1" ht="18" customHeight="1">
      <c r="A15" s="64">
        <v>7</v>
      </c>
      <c r="B15" s="57" t="s">
        <v>48</v>
      </c>
      <c r="C15" s="60">
        <v>1</v>
      </c>
      <c r="D15" s="148">
        <v>89611</v>
      </c>
      <c r="E15" s="57">
        <v>8000</v>
      </c>
      <c r="F15" s="31">
        <f t="shared" si="0"/>
        <v>97611</v>
      </c>
    </row>
    <row r="16" spans="1:6" s="11" customFormat="1" ht="18" customHeight="1">
      <c r="A16" s="64">
        <v>8</v>
      </c>
      <c r="B16" s="57" t="s">
        <v>48</v>
      </c>
      <c r="C16" s="60">
        <v>1</v>
      </c>
      <c r="D16" s="148">
        <v>92618</v>
      </c>
      <c r="E16" s="57">
        <v>8000</v>
      </c>
      <c r="F16" s="31">
        <f t="shared" si="0"/>
        <v>100618</v>
      </c>
    </row>
    <row r="17" spans="1:6" s="11" customFormat="1" ht="15.75">
      <c r="A17" s="64">
        <v>9</v>
      </c>
      <c r="B17" s="57" t="s">
        <v>157</v>
      </c>
      <c r="C17" s="60">
        <v>1</v>
      </c>
      <c r="D17" s="148">
        <v>89611</v>
      </c>
      <c r="E17" s="57">
        <v>8000</v>
      </c>
      <c r="F17" s="31">
        <f t="shared" si="0"/>
        <v>97611</v>
      </c>
    </row>
    <row r="18" spans="1:6" s="11" customFormat="1" ht="15.75">
      <c r="A18" s="64">
        <v>10</v>
      </c>
      <c r="B18" s="57" t="s">
        <v>157</v>
      </c>
      <c r="C18" s="60">
        <v>1</v>
      </c>
      <c r="D18" s="148">
        <v>92618</v>
      </c>
      <c r="E18" s="57">
        <v>8000</v>
      </c>
      <c r="F18" s="31">
        <f t="shared" si="0"/>
        <v>100618</v>
      </c>
    </row>
    <row r="19" spans="1:6" s="11" customFormat="1" ht="15.75">
      <c r="A19" s="64">
        <v>11</v>
      </c>
      <c r="B19" s="57" t="s">
        <v>157</v>
      </c>
      <c r="C19" s="60">
        <v>1</v>
      </c>
      <c r="D19" s="148">
        <v>89611</v>
      </c>
      <c r="E19" s="57">
        <v>8000</v>
      </c>
      <c r="F19" s="31">
        <f t="shared" si="0"/>
        <v>97611</v>
      </c>
    </row>
    <row r="20" spans="1:6" s="11" customFormat="1" ht="15.75">
      <c r="A20" s="64">
        <v>12</v>
      </c>
      <c r="B20" s="57" t="s">
        <v>157</v>
      </c>
      <c r="C20" s="60">
        <v>1</v>
      </c>
      <c r="D20" s="148">
        <v>92618</v>
      </c>
      <c r="E20" s="57">
        <v>8000</v>
      </c>
      <c r="F20" s="31">
        <f t="shared" si="0"/>
        <v>100618</v>
      </c>
    </row>
    <row r="21" spans="1:6" s="11" customFormat="1" ht="15.75">
      <c r="A21" s="64">
        <v>13</v>
      </c>
      <c r="B21" s="57" t="s">
        <v>165</v>
      </c>
      <c r="C21" s="60">
        <v>1</v>
      </c>
      <c r="D21" s="148">
        <v>89611</v>
      </c>
      <c r="E21" s="57">
        <v>8000</v>
      </c>
      <c r="F21" s="31">
        <f t="shared" si="0"/>
        <v>97611</v>
      </c>
    </row>
    <row r="22" spans="1:6" s="11" customFormat="1" ht="15.75">
      <c r="A22" s="64">
        <v>14</v>
      </c>
      <c r="B22" s="57" t="s">
        <v>166</v>
      </c>
      <c r="C22" s="60">
        <v>1</v>
      </c>
      <c r="D22" s="148">
        <v>89611</v>
      </c>
      <c r="E22" s="57">
        <v>8000</v>
      </c>
      <c r="F22" s="31">
        <f t="shared" si="0"/>
        <v>97611</v>
      </c>
    </row>
    <row r="23" spans="1:6" s="11" customFormat="1" ht="15.75">
      <c r="A23" s="64">
        <v>15</v>
      </c>
      <c r="B23" s="57" t="s">
        <v>167</v>
      </c>
      <c r="C23" s="60">
        <v>1</v>
      </c>
      <c r="D23" s="148">
        <v>89611</v>
      </c>
      <c r="E23" s="57">
        <v>8000</v>
      </c>
      <c r="F23" s="31">
        <f t="shared" si="0"/>
        <v>97611</v>
      </c>
    </row>
    <row r="24" spans="1:6" s="11" customFormat="1" ht="15.75">
      <c r="A24" s="64">
        <v>16</v>
      </c>
      <c r="B24" s="57" t="s">
        <v>168</v>
      </c>
      <c r="C24" s="66">
        <v>0.8</v>
      </c>
      <c r="D24" s="148">
        <v>74094</v>
      </c>
      <c r="E24" s="57">
        <v>6400</v>
      </c>
      <c r="F24" s="31">
        <f t="shared" si="0"/>
        <v>80494</v>
      </c>
    </row>
    <row r="25" spans="1:6" s="11" customFormat="1" ht="15.75">
      <c r="A25" s="64">
        <v>17</v>
      </c>
      <c r="B25" s="57" t="s">
        <v>53</v>
      </c>
      <c r="C25" s="60">
        <v>0.5</v>
      </c>
      <c r="D25" s="148">
        <v>44805</v>
      </c>
      <c r="E25" s="57">
        <v>4000</v>
      </c>
      <c r="F25" s="31">
        <f t="shared" si="0"/>
        <v>48805</v>
      </c>
    </row>
    <row r="26" spans="1:6" s="11" customFormat="1" ht="15.75">
      <c r="A26" s="64">
        <v>18</v>
      </c>
      <c r="B26" s="57" t="s">
        <v>34</v>
      </c>
      <c r="C26" s="60">
        <v>1.5</v>
      </c>
      <c r="D26" s="148">
        <v>134416</v>
      </c>
      <c r="E26" s="57">
        <v>8000</v>
      </c>
      <c r="F26" s="31">
        <f t="shared" si="0"/>
        <v>142416</v>
      </c>
    </row>
    <row r="27" spans="1:6" s="11" customFormat="1" ht="15.75">
      <c r="A27" s="64">
        <v>19</v>
      </c>
      <c r="B27" s="57" t="s">
        <v>169</v>
      </c>
      <c r="C27" s="60">
        <v>0.5</v>
      </c>
      <c r="D27" s="148">
        <v>44805</v>
      </c>
      <c r="E27" s="57">
        <v>4000</v>
      </c>
      <c r="F27" s="31">
        <f t="shared" si="0"/>
        <v>48805</v>
      </c>
    </row>
    <row r="28" spans="1:6" s="11" customFormat="1" ht="15.75">
      <c r="A28" s="64">
        <v>20</v>
      </c>
      <c r="B28" s="57" t="s">
        <v>27</v>
      </c>
      <c r="C28" s="60">
        <v>0.7</v>
      </c>
      <c r="D28" s="148">
        <v>64832</v>
      </c>
      <c r="E28" s="57">
        <v>5600</v>
      </c>
      <c r="F28" s="31">
        <f t="shared" si="0"/>
        <v>70432</v>
      </c>
    </row>
    <row r="29" spans="1:6" s="11" customFormat="1" ht="15.75">
      <c r="A29" s="64">
        <v>21</v>
      </c>
      <c r="B29" s="57" t="s">
        <v>170</v>
      </c>
      <c r="C29" s="60">
        <v>1</v>
      </c>
      <c r="D29" s="148">
        <v>92618</v>
      </c>
      <c r="E29" s="57">
        <v>8000</v>
      </c>
      <c r="F29" s="31">
        <f t="shared" si="0"/>
        <v>100618</v>
      </c>
    </row>
    <row r="30" spans="1:6" s="11" customFormat="1" ht="15.75">
      <c r="A30" s="64">
        <v>22</v>
      </c>
      <c r="B30" s="57" t="s">
        <v>171</v>
      </c>
      <c r="C30" s="60">
        <v>1</v>
      </c>
      <c r="D30" s="148">
        <v>92618</v>
      </c>
      <c r="E30" s="57">
        <v>8000</v>
      </c>
      <c r="F30" s="31">
        <f t="shared" si="0"/>
        <v>100618</v>
      </c>
    </row>
    <row r="31" spans="1:6" s="11" customFormat="1" ht="15.75">
      <c r="A31" s="64">
        <v>23</v>
      </c>
      <c r="B31" s="57" t="s">
        <v>42</v>
      </c>
      <c r="C31" s="66">
        <v>1</v>
      </c>
      <c r="D31" s="71">
        <v>92618</v>
      </c>
      <c r="E31" s="57">
        <v>8000</v>
      </c>
      <c r="F31" s="31">
        <f t="shared" si="0"/>
        <v>100618</v>
      </c>
    </row>
    <row r="32" spans="1:6" s="11" customFormat="1" ht="15.75">
      <c r="A32" s="64">
        <v>24</v>
      </c>
      <c r="B32" s="57" t="s">
        <v>172</v>
      </c>
      <c r="C32" s="60">
        <v>0.8</v>
      </c>
      <c r="D32" s="71">
        <v>74094</v>
      </c>
      <c r="E32" s="57">
        <v>6400</v>
      </c>
      <c r="F32" s="31">
        <f t="shared" si="0"/>
        <v>80494</v>
      </c>
    </row>
    <row r="33" spans="1:6" s="11" customFormat="1" ht="15.75">
      <c r="A33" s="64">
        <v>25</v>
      </c>
      <c r="B33" s="57" t="s">
        <v>175</v>
      </c>
      <c r="C33" s="60">
        <v>0.5</v>
      </c>
      <c r="D33" s="71">
        <v>44805</v>
      </c>
      <c r="E33" s="57">
        <v>4000</v>
      </c>
      <c r="F33" s="31">
        <f t="shared" si="0"/>
        <v>48805</v>
      </c>
    </row>
    <row r="34" spans="1:6" s="11" customFormat="1" ht="16.5" thickBot="1">
      <c r="A34" s="226" t="s">
        <v>19</v>
      </c>
      <c r="B34" s="227"/>
      <c r="C34" s="109">
        <f>SUM(C9:C33)</f>
        <v>23.1</v>
      </c>
      <c r="D34" s="57">
        <f>SUM(D9:D33)</f>
        <v>2118784</v>
      </c>
      <c r="E34" s="57">
        <f>SUM(E9:E33)</f>
        <v>180800</v>
      </c>
      <c r="F34" s="31">
        <f>SUM(F9:F33)</f>
        <v>2299584</v>
      </c>
    </row>
    <row r="35" spans="1:6" s="20" customFormat="1" ht="24" customHeight="1">
      <c r="A35" s="205" t="s">
        <v>232</v>
      </c>
      <c r="B35" s="205"/>
      <c r="C35" s="205"/>
      <c r="D35" s="205"/>
      <c r="E35" s="205"/>
      <c r="F35" s="205"/>
    </row>
    <row r="36" spans="1:6" s="22" customFormat="1" ht="15.75">
      <c r="A36" s="188"/>
      <c r="B36" s="188" t="s">
        <v>233</v>
      </c>
      <c r="C36" s="24"/>
      <c r="D36" s="24"/>
      <c r="E36" s="24"/>
      <c r="F36" s="24"/>
    </row>
    <row r="37" spans="1:6" s="20" customFormat="1" ht="21" customHeight="1">
      <c r="A37" s="191" t="s">
        <v>28</v>
      </c>
      <c r="B37" s="191"/>
      <c r="C37" s="191"/>
      <c r="D37" s="191"/>
      <c r="E37" s="191"/>
      <c r="F37" s="191"/>
    </row>
    <row r="38" spans="1:6" s="20" customFormat="1" ht="17.25" customHeight="1">
      <c r="A38" s="154"/>
      <c r="B38" s="188" t="s">
        <v>234</v>
      </c>
      <c r="D38" s="56"/>
      <c r="E38" s="56"/>
      <c r="F38" s="56"/>
    </row>
    <row r="39" spans="1:6" ht="15.75">
      <c r="A39" s="29"/>
      <c r="B39" s="29"/>
      <c r="C39" s="29"/>
      <c r="D39" s="29"/>
      <c r="E39" s="29"/>
      <c r="F39" s="29"/>
    </row>
  </sheetData>
  <mergeCells count="7">
    <mergeCell ref="A35:F35"/>
    <mergeCell ref="D3:F3"/>
    <mergeCell ref="D4:F4"/>
    <mergeCell ref="A1:B1"/>
    <mergeCell ref="A5:F5"/>
    <mergeCell ref="A6:F6"/>
    <mergeCell ref="A34:B3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19" zoomScaleNormal="100" workbookViewId="0">
      <selection activeCell="F38" sqref="F38"/>
    </sheetView>
  </sheetViews>
  <sheetFormatPr defaultColWidth="9.140625" defaultRowHeight="15.75"/>
  <cols>
    <col min="1" max="1" width="5.42578125" style="29" customWidth="1"/>
    <col min="2" max="2" width="23.85546875" style="29" customWidth="1"/>
    <col min="3" max="3" width="14.7109375" style="32" customWidth="1"/>
    <col min="4" max="4" width="19.42578125" style="29" customWidth="1"/>
    <col min="5" max="5" width="17.42578125" style="29" customWidth="1"/>
    <col min="6" max="6" width="19" style="29" customWidth="1"/>
    <col min="7" max="16384" width="9.140625" style="10"/>
  </cols>
  <sheetData>
    <row r="1" spans="1:8" customFormat="1" ht="16.5" customHeight="1">
      <c r="A1" s="87"/>
      <c r="B1" s="87"/>
      <c r="C1" s="124" t="s">
        <v>141</v>
      </c>
      <c r="D1" s="29"/>
      <c r="E1" s="29"/>
      <c r="F1" s="184" t="s">
        <v>151</v>
      </c>
    </row>
    <row r="2" spans="1:8" s="54" customFormat="1" ht="18.75" customHeight="1">
      <c r="A2" s="55"/>
      <c r="B2" s="189"/>
      <c r="C2" s="185"/>
      <c r="D2" s="220" t="s">
        <v>152</v>
      </c>
      <c r="E2" s="220"/>
      <c r="F2" s="220"/>
    </row>
    <row r="3" spans="1:8" s="54" customFormat="1" ht="20.25" customHeight="1">
      <c r="A3" s="187"/>
      <c r="B3" s="188"/>
      <c r="C3" s="18"/>
      <c r="D3" s="229" t="s">
        <v>231</v>
      </c>
      <c r="E3" s="229"/>
      <c r="F3" s="229"/>
    </row>
    <row r="4" spans="1:8" s="11" customFormat="1" ht="18">
      <c r="A4" s="235" t="s">
        <v>0</v>
      </c>
      <c r="B4" s="235"/>
      <c r="C4" s="235"/>
      <c r="D4" s="235"/>
      <c r="E4" s="235"/>
      <c r="F4" s="235"/>
    </row>
    <row r="5" spans="1:8" s="11" customFormat="1">
      <c r="A5" s="242" t="s">
        <v>137</v>
      </c>
      <c r="B5" s="242"/>
      <c r="C5" s="242"/>
      <c r="D5" s="242"/>
      <c r="E5" s="242"/>
      <c r="F5" s="242"/>
    </row>
    <row r="6" spans="1:8" s="11" customFormat="1" ht="3.75" customHeight="1" thickBot="1">
      <c r="A6" s="51"/>
      <c r="B6" s="51"/>
      <c r="C6" s="52"/>
      <c r="D6" s="51"/>
      <c r="E6" s="51"/>
      <c r="F6" s="51"/>
    </row>
    <row r="7" spans="1:8" s="9" customFormat="1" ht="77.25" customHeight="1" thickBot="1">
      <c r="A7" s="30" t="s">
        <v>1</v>
      </c>
      <c r="B7" s="30" t="s">
        <v>21</v>
      </c>
      <c r="C7" s="30" t="s">
        <v>22</v>
      </c>
      <c r="D7" s="30" t="s">
        <v>23</v>
      </c>
      <c r="E7" s="30" t="s">
        <v>24</v>
      </c>
      <c r="F7" s="30" t="s">
        <v>6</v>
      </c>
      <c r="H7" s="9" t="s">
        <v>158</v>
      </c>
    </row>
    <row r="8" spans="1:8" s="11" customFormat="1">
      <c r="A8" s="50">
        <v>1</v>
      </c>
      <c r="B8" s="31" t="s">
        <v>29</v>
      </c>
      <c r="C8" s="65">
        <v>1</v>
      </c>
      <c r="D8" s="147">
        <v>102000</v>
      </c>
      <c r="E8" s="31">
        <v>8000</v>
      </c>
      <c r="F8" s="31">
        <f>+E8+D8</f>
        <v>110000</v>
      </c>
    </row>
    <row r="9" spans="1:8" s="11" customFormat="1">
      <c r="A9" s="50">
        <v>2</v>
      </c>
      <c r="B9" s="31" t="s">
        <v>30</v>
      </c>
      <c r="C9" s="65">
        <v>1</v>
      </c>
      <c r="D9" s="147">
        <v>89611</v>
      </c>
      <c r="E9" s="31">
        <v>8000</v>
      </c>
      <c r="F9" s="31">
        <f>+E9+D9</f>
        <v>97611</v>
      </c>
    </row>
    <row r="10" spans="1:8" s="11" customFormat="1">
      <c r="A10" s="50">
        <v>3</v>
      </c>
      <c r="B10" s="57" t="s">
        <v>34</v>
      </c>
      <c r="C10" s="66">
        <v>1</v>
      </c>
      <c r="D10" s="148">
        <v>92618</v>
      </c>
      <c r="E10" s="57">
        <v>8000</v>
      </c>
      <c r="F10" s="31">
        <f t="shared" ref="F10:F26" si="0">+E10+D10</f>
        <v>100618</v>
      </c>
    </row>
    <row r="11" spans="1:8" s="11" customFormat="1">
      <c r="A11" s="50">
        <v>4</v>
      </c>
      <c r="B11" s="57" t="s">
        <v>48</v>
      </c>
      <c r="C11" s="66">
        <v>1</v>
      </c>
      <c r="D11" s="148">
        <v>89611</v>
      </c>
      <c r="E11" s="57">
        <v>8000</v>
      </c>
      <c r="F11" s="31">
        <f t="shared" si="0"/>
        <v>97611</v>
      </c>
    </row>
    <row r="12" spans="1:8" s="11" customFormat="1">
      <c r="A12" s="50">
        <v>5</v>
      </c>
      <c r="B12" s="57" t="s">
        <v>48</v>
      </c>
      <c r="C12" s="66">
        <v>1</v>
      </c>
      <c r="D12" s="148">
        <v>89611</v>
      </c>
      <c r="E12" s="57">
        <v>8000</v>
      </c>
      <c r="F12" s="31">
        <f t="shared" si="0"/>
        <v>97611</v>
      </c>
    </row>
    <row r="13" spans="1:8" s="11" customFormat="1">
      <c r="A13" s="50">
        <v>6</v>
      </c>
      <c r="B13" s="57" t="s">
        <v>48</v>
      </c>
      <c r="C13" s="66">
        <v>1</v>
      </c>
      <c r="D13" s="148">
        <v>92618</v>
      </c>
      <c r="E13" s="57">
        <v>8000</v>
      </c>
      <c r="F13" s="31">
        <f t="shared" si="0"/>
        <v>100618</v>
      </c>
    </row>
    <row r="14" spans="1:8" s="11" customFormat="1">
      <c r="A14" s="50">
        <v>7</v>
      </c>
      <c r="B14" s="57" t="s">
        <v>48</v>
      </c>
      <c r="C14" s="66">
        <v>1</v>
      </c>
      <c r="D14" s="148">
        <v>92618</v>
      </c>
      <c r="E14" s="57">
        <v>8000</v>
      </c>
      <c r="F14" s="31">
        <f t="shared" ref="F14:F18" si="1">+E14+D14</f>
        <v>100618</v>
      </c>
    </row>
    <row r="15" spans="1:8" s="11" customFormat="1">
      <c r="A15" s="50">
        <v>8</v>
      </c>
      <c r="B15" s="57" t="s">
        <v>157</v>
      </c>
      <c r="C15" s="66">
        <v>1</v>
      </c>
      <c r="D15" s="148">
        <v>92618</v>
      </c>
      <c r="E15" s="57">
        <v>8000</v>
      </c>
      <c r="F15" s="31">
        <f t="shared" si="1"/>
        <v>100618</v>
      </c>
    </row>
    <row r="16" spans="1:8" s="11" customFormat="1">
      <c r="A16" s="50">
        <v>9</v>
      </c>
      <c r="B16" s="57" t="s">
        <v>49</v>
      </c>
      <c r="C16" s="66">
        <v>1</v>
      </c>
      <c r="D16" s="148">
        <v>92618</v>
      </c>
      <c r="E16" s="57">
        <v>8000</v>
      </c>
      <c r="F16" s="31">
        <f t="shared" si="1"/>
        <v>100618</v>
      </c>
    </row>
    <row r="17" spans="1:10" s="11" customFormat="1">
      <c r="A17" s="50">
        <v>10</v>
      </c>
      <c r="B17" s="57" t="s">
        <v>49</v>
      </c>
      <c r="C17" s="66">
        <v>1</v>
      </c>
      <c r="D17" s="148">
        <v>92618</v>
      </c>
      <c r="E17" s="57">
        <v>8000</v>
      </c>
      <c r="F17" s="31">
        <f t="shared" si="1"/>
        <v>100618</v>
      </c>
    </row>
    <row r="18" spans="1:10" s="11" customFormat="1">
      <c r="A18" s="50">
        <v>11</v>
      </c>
      <c r="B18" s="57" t="s">
        <v>49</v>
      </c>
      <c r="C18" s="66">
        <v>1</v>
      </c>
      <c r="D18" s="148">
        <v>92618</v>
      </c>
      <c r="E18" s="57">
        <v>8000</v>
      </c>
      <c r="F18" s="31">
        <f t="shared" si="1"/>
        <v>100618</v>
      </c>
    </row>
    <row r="19" spans="1:10" s="11" customFormat="1">
      <c r="A19" s="50">
        <v>12</v>
      </c>
      <c r="B19" s="57" t="s">
        <v>50</v>
      </c>
      <c r="C19" s="66">
        <v>1</v>
      </c>
      <c r="D19" s="148">
        <v>92618</v>
      </c>
      <c r="E19" s="57">
        <v>8000</v>
      </c>
      <c r="F19" s="31">
        <f t="shared" si="0"/>
        <v>100618</v>
      </c>
    </row>
    <row r="20" spans="1:10" s="11" customFormat="1">
      <c r="A20" s="50">
        <v>13</v>
      </c>
      <c r="B20" s="57" t="s">
        <v>45</v>
      </c>
      <c r="C20" s="66">
        <v>1</v>
      </c>
      <c r="D20" s="148">
        <v>89611</v>
      </c>
      <c r="E20" s="57">
        <v>8000</v>
      </c>
      <c r="F20" s="31">
        <f t="shared" ref="F20:F22" si="2">+E20+D20</f>
        <v>97611</v>
      </c>
      <c r="J20" s="11" t="s">
        <v>158</v>
      </c>
    </row>
    <row r="21" spans="1:10" s="11" customFormat="1">
      <c r="A21" s="50">
        <v>14</v>
      </c>
      <c r="B21" s="57" t="s">
        <v>51</v>
      </c>
      <c r="C21" s="66">
        <v>1</v>
      </c>
      <c r="D21" s="148">
        <v>92618</v>
      </c>
      <c r="E21" s="57">
        <v>8000</v>
      </c>
      <c r="F21" s="31">
        <f t="shared" si="2"/>
        <v>100618</v>
      </c>
    </row>
    <row r="22" spans="1:10" s="11" customFormat="1">
      <c r="A22" s="50">
        <v>15</v>
      </c>
      <c r="B22" s="57" t="s">
        <v>52</v>
      </c>
      <c r="C22" s="66">
        <v>1</v>
      </c>
      <c r="D22" s="148">
        <v>92618</v>
      </c>
      <c r="E22" s="57">
        <v>8000</v>
      </c>
      <c r="F22" s="31">
        <f t="shared" si="2"/>
        <v>100618</v>
      </c>
    </row>
    <row r="23" spans="1:10" s="11" customFormat="1">
      <c r="A23" s="50">
        <v>16</v>
      </c>
      <c r="B23" s="57" t="s">
        <v>150</v>
      </c>
      <c r="C23" s="60">
        <v>1</v>
      </c>
      <c r="D23" s="148">
        <v>92618</v>
      </c>
      <c r="E23" s="57">
        <v>8000</v>
      </c>
      <c r="F23" s="57">
        <f t="shared" si="0"/>
        <v>100618</v>
      </c>
    </row>
    <row r="24" spans="1:10" s="11" customFormat="1">
      <c r="A24" s="50">
        <v>17</v>
      </c>
      <c r="B24" s="57" t="s">
        <v>53</v>
      </c>
      <c r="C24" s="60">
        <v>1</v>
      </c>
      <c r="D24" s="148">
        <v>92618</v>
      </c>
      <c r="E24" s="57">
        <v>8000</v>
      </c>
      <c r="F24" s="57">
        <f t="shared" si="0"/>
        <v>100618</v>
      </c>
    </row>
    <row r="25" spans="1:10" s="11" customFormat="1">
      <c r="A25" s="50">
        <v>18</v>
      </c>
      <c r="B25" s="57" t="s">
        <v>27</v>
      </c>
      <c r="C25" s="60">
        <v>1</v>
      </c>
      <c r="D25" s="148">
        <v>89611</v>
      </c>
      <c r="E25" s="57">
        <v>8000</v>
      </c>
      <c r="F25" s="57">
        <f t="shared" si="0"/>
        <v>97611</v>
      </c>
    </row>
    <row r="26" spans="1:10" s="11" customFormat="1">
      <c r="A26" s="50">
        <v>19</v>
      </c>
      <c r="B26" s="57" t="s">
        <v>54</v>
      </c>
      <c r="C26" s="60">
        <v>1</v>
      </c>
      <c r="D26" s="148">
        <v>92618</v>
      </c>
      <c r="E26" s="57">
        <v>8000</v>
      </c>
      <c r="F26" s="57">
        <f t="shared" si="0"/>
        <v>100618</v>
      </c>
    </row>
    <row r="27" spans="1:10" s="11" customFormat="1" ht="30" customHeight="1">
      <c r="A27" s="239" t="s">
        <v>19</v>
      </c>
      <c r="B27" s="239"/>
      <c r="C27" s="121">
        <f>SUM(C8:C26)</f>
        <v>19</v>
      </c>
      <c r="D27" s="12">
        <f>SUM(D8:D26)</f>
        <v>1754089</v>
      </c>
      <c r="E27" s="13">
        <f>SUM(E8:E26)</f>
        <v>152000</v>
      </c>
      <c r="F27" s="13">
        <f>SUM(F8:F26)</f>
        <v>1906089</v>
      </c>
    </row>
    <row r="28" spans="1:10" s="20" customFormat="1" ht="24" customHeight="1">
      <c r="A28" s="205" t="s">
        <v>232</v>
      </c>
      <c r="B28" s="205"/>
      <c r="C28" s="205"/>
      <c r="D28" s="205"/>
      <c r="E28" s="205"/>
      <c r="F28" s="205"/>
    </row>
    <row r="29" spans="1:10" s="22" customFormat="1">
      <c r="A29" s="188"/>
      <c r="B29" s="188" t="s">
        <v>233</v>
      </c>
      <c r="C29" s="24"/>
      <c r="D29" s="24"/>
      <c r="E29" s="24"/>
      <c r="F29" s="24"/>
    </row>
    <row r="30" spans="1:10" s="20" customFormat="1" ht="21" customHeight="1">
      <c r="A30" s="191" t="s">
        <v>28</v>
      </c>
      <c r="B30" s="191"/>
      <c r="C30" s="191"/>
      <c r="D30" s="191"/>
      <c r="E30" s="191"/>
      <c r="F30" s="191"/>
    </row>
    <row r="31" spans="1:10" s="20" customFormat="1" ht="17.25" customHeight="1">
      <c r="A31" s="154"/>
      <c r="B31" s="188" t="s">
        <v>234</v>
      </c>
      <c r="D31" s="56"/>
      <c r="E31" s="56"/>
      <c r="F31" s="56"/>
    </row>
    <row r="32" spans="1:10" customFormat="1">
      <c r="A32" s="29"/>
      <c r="B32" s="29"/>
      <c r="C32" s="29"/>
      <c r="D32" s="29"/>
      <c r="E32" s="29"/>
      <c r="F32" s="29"/>
    </row>
    <row r="33" spans="1:3" customFormat="1" ht="15">
      <c r="A33" s="63"/>
      <c r="C33" s="5"/>
    </row>
  </sheetData>
  <mergeCells count="6">
    <mergeCell ref="A28:F28"/>
    <mergeCell ref="D2:F2"/>
    <mergeCell ref="D3:F3"/>
    <mergeCell ref="A27:B27"/>
    <mergeCell ref="A5:F5"/>
    <mergeCell ref="A4:F4"/>
  </mergeCells>
  <pageMargins left="0.2" right="0.2" top="0.2084375" bottom="0.2265625" header="0.2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topLeftCell="A10" zoomScaleNormal="100" workbookViewId="0">
      <selection activeCell="K34" sqref="K34"/>
    </sheetView>
  </sheetViews>
  <sheetFormatPr defaultColWidth="9.140625" defaultRowHeight="15.75"/>
  <cols>
    <col min="1" max="1" width="6.28515625" style="10" customWidth="1"/>
    <col min="2" max="2" width="32" style="10" customWidth="1"/>
    <col min="3" max="3" width="11.42578125" style="10" customWidth="1"/>
    <col min="4" max="4" width="8.7109375" style="10" customWidth="1"/>
    <col min="5" max="6" width="15.28515625" style="10" customWidth="1"/>
    <col min="7" max="7" width="13.28515625" customWidth="1"/>
    <col min="8" max="8" width="9.140625" style="10"/>
    <col min="9" max="9" width="10.28515625" style="10" bestFit="1" customWidth="1"/>
    <col min="10" max="16384" width="9.140625" style="10"/>
  </cols>
  <sheetData>
    <row r="1" spans="1:7" customFormat="1" ht="16.5" customHeight="1">
      <c r="A1" s="87"/>
      <c r="B1" s="87"/>
      <c r="C1" s="124" t="s">
        <v>141</v>
      </c>
      <c r="D1" s="29"/>
      <c r="E1" s="194" t="s">
        <v>151</v>
      </c>
      <c r="F1" s="194"/>
      <c r="G1" s="194"/>
    </row>
    <row r="2" spans="1:7" s="54" customFormat="1" ht="18.75" customHeight="1">
      <c r="A2" s="55"/>
      <c r="B2" s="189"/>
      <c r="C2" s="185"/>
      <c r="D2" s="220" t="s">
        <v>152</v>
      </c>
      <c r="E2" s="220"/>
      <c r="F2" s="220"/>
      <c r="G2" s="220"/>
    </row>
    <row r="3" spans="1:7" s="54" customFormat="1" ht="20.25" customHeight="1">
      <c r="A3" s="187"/>
      <c r="B3" s="188"/>
      <c r="C3" s="18"/>
      <c r="D3" s="229" t="s">
        <v>231</v>
      </c>
      <c r="E3" s="229"/>
      <c r="F3" s="229"/>
      <c r="G3" s="229"/>
    </row>
    <row r="4" spans="1:7" s="11" customFormat="1" ht="18">
      <c r="A4" s="235" t="s">
        <v>0</v>
      </c>
      <c r="B4" s="235"/>
      <c r="C4" s="235"/>
      <c r="D4" s="235"/>
      <c r="E4" s="235"/>
      <c r="F4" s="235"/>
    </row>
    <row r="5" spans="1:7" s="11" customFormat="1">
      <c r="A5" s="243" t="s">
        <v>222</v>
      </c>
      <c r="B5" s="243"/>
      <c r="C5" s="243"/>
      <c r="D5" s="243"/>
      <c r="E5" s="243"/>
      <c r="F5" s="243"/>
      <c r="G5" s="192"/>
    </row>
    <row r="6" spans="1:7" s="11" customFormat="1" ht="16.5" thickBot="1">
      <c r="G6" s="2"/>
    </row>
    <row r="7" spans="1:7" s="9" customFormat="1" ht="89.25" customHeight="1" thickBot="1">
      <c r="A7" s="35" t="s">
        <v>1</v>
      </c>
      <c r="B7" s="35" t="s">
        <v>221</v>
      </c>
      <c r="C7" s="35" t="s">
        <v>22</v>
      </c>
      <c r="D7" s="35" t="s">
        <v>223</v>
      </c>
      <c r="E7" s="35" t="s">
        <v>220</v>
      </c>
      <c r="F7" s="35" t="s">
        <v>224</v>
      </c>
      <c r="G7" s="30" t="s">
        <v>6</v>
      </c>
    </row>
    <row r="8" spans="1:7" s="162" customFormat="1" ht="14.25" customHeight="1">
      <c r="A8" s="163">
        <v>1</v>
      </c>
      <c r="B8" s="163">
        <v>2</v>
      </c>
      <c r="C8" s="163">
        <v>3</v>
      </c>
      <c r="D8" s="163"/>
      <c r="E8" s="163"/>
      <c r="F8" s="163">
        <v>4</v>
      </c>
      <c r="G8" s="31">
        <v>5</v>
      </c>
    </row>
    <row r="9" spans="1:7" s="11" customFormat="1" ht="18.75" customHeight="1">
      <c r="A9" s="60">
        <v>1</v>
      </c>
      <c r="B9" s="57" t="s">
        <v>55</v>
      </c>
      <c r="C9" s="60">
        <v>1</v>
      </c>
      <c r="D9" s="60"/>
      <c r="E9" s="60">
        <v>102000</v>
      </c>
      <c r="F9" s="60">
        <v>8000</v>
      </c>
      <c r="G9" s="31">
        <f t="shared" ref="G9:G21" si="0">E9+F9</f>
        <v>110000</v>
      </c>
    </row>
    <row r="10" spans="1:7" s="11" customFormat="1" ht="18.75" customHeight="1">
      <c r="A10" s="60">
        <v>2</v>
      </c>
      <c r="B10" s="69" t="s">
        <v>10</v>
      </c>
      <c r="C10" s="73">
        <v>0.5</v>
      </c>
      <c r="D10" s="73"/>
      <c r="E10" s="60">
        <v>46309</v>
      </c>
      <c r="F10" s="60">
        <v>4000</v>
      </c>
      <c r="G10" s="31">
        <f t="shared" si="0"/>
        <v>50309</v>
      </c>
    </row>
    <row r="11" spans="1:7" s="11" customFormat="1" ht="18.75" customHeight="1">
      <c r="A11" s="60">
        <v>3</v>
      </c>
      <c r="B11" s="69" t="s">
        <v>56</v>
      </c>
      <c r="C11" s="73">
        <v>1</v>
      </c>
      <c r="D11" s="73"/>
      <c r="E11" s="60">
        <v>89611</v>
      </c>
      <c r="F11" s="60">
        <v>8000</v>
      </c>
      <c r="G11" s="31">
        <f t="shared" si="0"/>
        <v>97611</v>
      </c>
    </row>
    <row r="12" spans="1:7" s="11" customFormat="1" ht="18.75" customHeight="1">
      <c r="A12" s="60">
        <v>4</v>
      </c>
      <c r="B12" s="69" t="s">
        <v>57</v>
      </c>
      <c r="C12" s="73">
        <v>1</v>
      </c>
      <c r="D12" s="73"/>
      <c r="E12" s="60">
        <v>89611</v>
      </c>
      <c r="F12" s="60">
        <v>8000</v>
      </c>
      <c r="G12" s="31">
        <f t="shared" si="0"/>
        <v>97611</v>
      </c>
    </row>
    <row r="13" spans="1:7" s="11" customFormat="1" ht="18.75" customHeight="1">
      <c r="A13" s="60">
        <v>5</v>
      </c>
      <c r="B13" s="69" t="s">
        <v>59</v>
      </c>
      <c r="C13" s="60">
        <v>1</v>
      </c>
      <c r="D13" s="60"/>
      <c r="E13" s="60">
        <v>92618</v>
      </c>
      <c r="F13" s="60">
        <v>8000</v>
      </c>
      <c r="G13" s="31">
        <f t="shared" si="0"/>
        <v>100618</v>
      </c>
    </row>
    <row r="14" spans="1:7" s="11" customFormat="1" ht="18.75" customHeight="1">
      <c r="A14" s="60">
        <v>6</v>
      </c>
      <c r="B14" s="69" t="s">
        <v>219</v>
      </c>
      <c r="C14" s="73">
        <v>1</v>
      </c>
      <c r="D14" s="73"/>
      <c r="E14" s="60">
        <v>92618</v>
      </c>
      <c r="F14" s="60">
        <v>8000</v>
      </c>
      <c r="G14" s="31">
        <f t="shared" si="0"/>
        <v>100618</v>
      </c>
    </row>
    <row r="15" spans="1:7" s="11" customFormat="1" ht="18.75" customHeight="1">
      <c r="A15" s="60">
        <v>7</v>
      </c>
      <c r="B15" s="57" t="s">
        <v>58</v>
      </c>
      <c r="C15" s="73">
        <v>1</v>
      </c>
      <c r="D15" s="73"/>
      <c r="E15" s="60">
        <v>92618</v>
      </c>
      <c r="F15" s="60">
        <v>8000</v>
      </c>
      <c r="G15" s="31">
        <f t="shared" si="0"/>
        <v>100618</v>
      </c>
    </row>
    <row r="16" spans="1:7" s="11" customFormat="1" ht="15.75" customHeight="1">
      <c r="A16" s="60">
        <v>8</v>
      </c>
      <c r="B16" s="69" t="s">
        <v>17</v>
      </c>
      <c r="C16" s="73">
        <v>0.5</v>
      </c>
      <c r="D16" s="73"/>
      <c r="E16" s="60">
        <v>46309</v>
      </c>
      <c r="F16" s="60">
        <v>4000</v>
      </c>
      <c r="G16" s="31">
        <f t="shared" si="0"/>
        <v>50309</v>
      </c>
    </row>
    <row r="17" spans="1:7" s="11" customFormat="1" ht="15.75" customHeight="1">
      <c r="A17" s="60">
        <v>9</v>
      </c>
      <c r="B17" s="69" t="s">
        <v>218</v>
      </c>
      <c r="C17" s="73">
        <v>0.5</v>
      </c>
      <c r="D17" s="73"/>
      <c r="E17" s="60">
        <v>46309</v>
      </c>
      <c r="F17" s="60">
        <v>4000</v>
      </c>
      <c r="G17" s="31">
        <f t="shared" si="0"/>
        <v>50309</v>
      </c>
    </row>
    <row r="18" spans="1:7" s="11" customFormat="1" ht="15.75" customHeight="1">
      <c r="A18" s="60">
        <v>10</v>
      </c>
      <c r="B18" s="69" t="s">
        <v>18</v>
      </c>
      <c r="C18" s="73">
        <v>1</v>
      </c>
      <c r="D18" s="73"/>
      <c r="E18" s="60">
        <v>89611</v>
      </c>
      <c r="F18" s="60">
        <v>8000</v>
      </c>
      <c r="G18" s="31">
        <f t="shared" si="0"/>
        <v>97611</v>
      </c>
    </row>
    <row r="19" spans="1:7" s="11" customFormat="1" ht="15.75" customHeight="1">
      <c r="A19" s="60">
        <v>11</v>
      </c>
      <c r="B19" s="69" t="s">
        <v>18</v>
      </c>
      <c r="C19" s="73">
        <v>1</v>
      </c>
      <c r="D19" s="73"/>
      <c r="E19" s="60">
        <v>89611</v>
      </c>
      <c r="F19" s="60">
        <v>8000</v>
      </c>
      <c r="G19" s="31">
        <f t="shared" si="0"/>
        <v>97611</v>
      </c>
    </row>
    <row r="20" spans="1:7" s="11" customFormat="1" ht="15.75" customHeight="1">
      <c r="A20" s="60">
        <v>12</v>
      </c>
      <c r="B20" s="161" t="s">
        <v>217</v>
      </c>
      <c r="C20" s="73">
        <v>1</v>
      </c>
      <c r="D20" s="73"/>
      <c r="E20" s="60">
        <v>89611</v>
      </c>
      <c r="F20" s="60">
        <v>8000</v>
      </c>
      <c r="G20" s="31">
        <f t="shared" si="0"/>
        <v>97611</v>
      </c>
    </row>
    <row r="21" spans="1:7" s="11" customFormat="1" ht="15.75" customHeight="1">
      <c r="A21" s="60">
        <v>13</v>
      </c>
      <c r="B21" s="161" t="s">
        <v>217</v>
      </c>
      <c r="C21" s="73">
        <v>0.5</v>
      </c>
      <c r="D21" s="164"/>
      <c r="E21" s="160">
        <v>44805</v>
      </c>
      <c r="F21" s="160">
        <v>4000</v>
      </c>
      <c r="G21" s="31">
        <f t="shared" si="0"/>
        <v>48805</v>
      </c>
    </row>
    <row r="22" spans="1:7" s="11" customFormat="1" ht="15.75" customHeight="1">
      <c r="A22" s="60"/>
      <c r="B22" s="165" t="s">
        <v>225</v>
      </c>
      <c r="C22" s="166">
        <f>C9+C10+C11+C12+C13+C14+C15+C16+C17+C18+C19+C20+C21</f>
        <v>11</v>
      </c>
      <c r="D22" s="73"/>
      <c r="E22" s="164">
        <f>E9+E10+E11+E12+E13+E14+E15+E16+E17+E18+E19+E20+E21</f>
        <v>1011641</v>
      </c>
      <c r="F22" s="164">
        <f>F9+F10+F11+F12+F13+F14+F15+F16+F17+F18+F19+F20+F21</f>
        <v>88000</v>
      </c>
      <c r="G22" s="31">
        <f>G9+G10+G11+G12+G13+G14+G15+G16+G17+G18+G19+G20+G21</f>
        <v>1099641</v>
      </c>
    </row>
    <row r="23" spans="1:7" s="11" customFormat="1" ht="15.75" customHeight="1">
      <c r="A23" s="60"/>
      <c r="B23" s="69"/>
      <c r="C23" s="73"/>
      <c r="D23" s="73"/>
      <c r="E23" s="164"/>
      <c r="F23" s="160"/>
      <c r="G23" s="96"/>
    </row>
    <row r="24" spans="1:7" s="11" customFormat="1" ht="15.75" customHeight="1">
      <c r="A24" s="60"/>
      <c r="B24" s="62" t="s">
        <v>60</v>
      </c>
      <c r="C24" s="73"/>
      <c r="D24" s="73">
        <v>575.5</v>
      </c>
      <c r="E24" s="164">
        <v>2182791</v>
      </c>
      <c r="F24" s="160">
        <v>161998</v>
      </c>
      <c r="G24" s="57">
        <f>E24+F24</f>
        <v>2344789</v>
      </c>
    </row>
    <row r="25" spans="1:7" s="11" customFormat="1" ht="15.75" customHeight="1">
      <c r="A25" s="60"/>
      <c r="B25" s="14" t="s">
        <v>226</v>
      </c>
      <c r="C25" s="153"/>
      <c r="D25" s="153">
        <f>D22</f>
        <v>0</v>
      </c>
      <c r="E25" s="153">
        <v>2182791</v>
      </c>
      <c r="F25" s="12">
        <v>161998</v>
      </c>
      <c r="G25" s="57">
        <f>G24+G22</f>
        <v>3444430</v>
      </c>
    </row>
    <row r="26" spans="1:7" s="20" customFormat="1" ht="24" customHeight="1">
      <c r="A26" s="205" t="s">
        <v>232</v>
      </c>
      <c r="B26" s="205"/>
      <c r="C26" s="205"/>
      <c r="D26" s="205"/>
      <c r="E26" s="205"/>
      <c r="F26" s="205"/>
      <c r="G26" s="190"/>
    </row>
    <row r="27" spans="1:7" s="22" customFormat="1">
      <c r="A27" s="188"/>
      <c r="B27" s="188" t="s">
        <v>233</v>
      </c>
      <c r="C27" s="24"/>
      <c r="D27" s="24"/>
      <c r="E27" s="24"/>
      <c r="F27" s="24"/>
    </row>
    <row r="28" spans="1:7" s="20" customFormat="1" ht="21" customHeight="1">
      <c r="A28" s="191" t="s">
        <v>28</v>
      </c>
      <c r="B28" s="191"/>
      <c r="C28" s="191"/>
      <c r="D28" s="191"/>
      <c r="E28" s="191"/>
      <c r="F28" s="191"/>
      <c r="G28" s="190"/>
    </row>
    <row r="29" spans="1:7" s="20" customFormat="1" ht="17.25" customHeight="1">
      <c r="A29" s="154"/>
      <c r="B29" s="188" t="s">
        <v>234</v>
      </c>
      <c r="D29" s="56"/>
      <c r="E29" s="56"/>
      <c r="F29" s="56"/>
    </row>
    <row r="30" spans="1:7" customFormat="1">
      <c r="A30" s="29"/>
      <c r="B30" s="29"/>
      <c r="C30" s="29"/>
      <c r="D30" s="29"/>
      <c r="E30" s="29"/>
      <c r="F30" s="29"/>
    </row>
    <row r="31" spans="1:7" customFormat="1" ht="15">
      <c r="A31" s="63"/>
      <c r="C31" s="5"/>
    </row>
    <row r="32" spans="1:7">
      <c r="A32" s="29"/>
      <c r="B32" s="29"/>
      <c r="C32" s="32"/>
      <c r="D32" s="29"/>
      <c r="E32" s="29"/>
      <c r="F32" s="29"/>
      <c r="G32" s="10"/>
    </row>
    <row r="33" spans="7:7" s="89" customFormat="1" ht="15.75" customHeight="1">
      <c r="G33" s="49"/>
    </row>
    <row r="34" spans="7:7" s="89" customFormat="1" ht="15.75" customHeight="1">
      <c r="G34" s="1"/>
    </row>
    <row r="35" spans="7:7" s="89" customFormat="1" ht="15.75" customHeight="1">
      <c r="G35" s="151"/>
    </row>
    <row r="36" spans="7:7" s="89" customFormat="1" ht="15.75" customHeight="1">
      <c r="G36" s="24"/>
    </row>
    <row r="37" spans="7:7" s="89" customFormat="1" ht="15.75" customHeight="1">
      <c r="G37" s="155"/>
    </row>
    <row r="38" spans="7:7" ht="15.75" customHeight="1">
      <c r="G38" s="10"/>
    </row>
    <row r="39" spans="7:7" ht="15.75" customHeight="1">
      <c r="G39" s="154"/>
    </row>
    <row r="40" spans="7:7" ht="15.75" customHeight="1"/>
    <row r="41" spans="7:7" ht="15.75" customHeight="1"/>
    <row r="42" spans="7:7" ht="15.75" customHeight="1"/>
    <row r="43" spans="7:7" ht="15.75" customHeight="1"/>
    <row r="44" spans="7:7" ht="15.75" customHeight="1"/>
    <row r="45" spans="7:7" ht="15.75" customHeight="1"/>
    <row r="46" spans="7:7" ht="15.75" customHeight="1"/>
    <row r="47" spans="7:7" ht="15.75" customHeight="1"/>
    <row r="48" spans="7:7" ht="13.5" customHeight="1"/>
    <row r="49" ht="13.5" customHeight="1"/>
    <row r="50" ht="13.5" customHeight="1"/>
    <row r="51" ht="15.75" customHeight="1"/>
    <row r="52" ht="15.75" customHeight="1"/>
    <row r="53" ht="15.75" customHeight="1"/>
  </sheetData>
  <mergeCells count="6">
    <mergeCell ref="A26:F26"/>
    <mergeCell ref="E1:G1"/>
    <mergeCell ref="D2:G2"/>
    <mergeCell ref="D3:G3"/>
    <mergeCell ref="A4:F4"/>
    <mergeCell ref="A5:F5"/>
  </mergeCells>
  <pageMargins left="0.22" right="0.2" top="0.10770833333333334" bottom="0.21" header="0.2" footer="0.21"/>
  <pageSetup paperSize="9" scale="8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topLeftCell="A19" zoomScaleNormal="100" workbookViewId="0">
      <selection activeCell="A26" sqref="A26:XFD27"/>
    </sheetView>
  </sheetViews>
  <sheetFormatPr defaultRowHeight="15.75"/>
  <cols>
    <col min="1" max="1" width="10.28515625" style="10" customWidth="1"/>
    <col min="2" max="2" width="27.85546875" style="10" customWidth="1"/>
    <col min="3" max="3" width="16.140625" style="10" customWidth="1"/>
    <col min="4" max="4" width="9.5703125" style="10" customWidth="1"/>
    <col min="5" max="5" width="18.28515625" style="10" customWidth="1"/>
    <col min="6" max="6" width="16.42578125" style="10" customWidth="1"/>
    <col min="7" max="7" width="14" style="10" customWidth="1"/>
    <col min="8" max="255" width="9.140625" style="10"/>
    <col min="256" max="256" width="9.28515625" style="10" customWidth="1"/>
    <col min="257" max="257" width="36.7109375" style="10" customWidth="1"/>
    <col min="258" max="258" width="38.28515625" style="10" customWidth="1"/>
    <col min="259" max="259" width="14.42578125" style="10" customWidth="1"/>
    <col min="260" max="260" width="21.5703125" style="10" customWidth="1"/>
    <col min="261" max="261" width="17.7109375" style="10" customWidth="1"/>
    <col min="262" max="262" width="15.42578125" style="10" customWidth="1"/>
    <col min="263" max="263" width="10.85546875" style="10" customWidth="1"/>
    <col min="264" max="511" width="9.140625" style="10"/>
    <col min="512" max="512" width="9.28515625" style="10" customWidth="1"/>
    <col min="513" max="513" width="36.7109375" style="10" customWidth="1"/>
    <col min="514" max="514" width="38.28515625" style="10" customWidth="1"/>
    <col min="515" max="515" width="14.42578125" style="10" customWidth="1"/>
    <col min="516" max="516" width="21.5703125" style="10" customWidth="1"/>
    <col min="517" max="517" width="17.7109375" style="10" customWidth="1"/>
    <col min="518" max="518" width="15.42578125" style="10" customWidth="1"/>
    <col min="519" max="519" width="10.85546875" style="10" customWidth="1"/>
    <col min="520" max="767" width="9.140625" style="10"/>
    <col min="768" max="768" width="9.28515625" style="10" customWidth="1"/>
    <col min="769" max="769" width="36.7109375" style="10" customWidth="1"/>
    <col min="770" max="770" width="38.28515625" style="10" customWidth="1"/>
    <col min="771" max="771" width="14.42578125" style="10" customWidth="1"/>
    <col min="772" max="772" width="21.5703125" style="10" customWidth="1"/>
    <col min="773" max="773" width="17.7109375" style="10" customWidth="1"/>
    <col min="774" max="774" width="15.42578125" style="10" customWidth="1"/>
    <col min="775" max="775" width="10.85546875" style="10" customWidth="1"/>
    <col min="776" max="1023" width="9.140625" style="10"/>
    <col min="1024" max="1024" width="9.28515625" style="10" customWidth="1"/>
    <col min="1025" max="1025" width="36.7109375" style="10" customWidth="1"/>
    <col min="1026" max="1026" width="38.28515625" style="10" customWidth="1"/>
    <col min="1027" max="1027" width="14.42578125" style="10" customWidth="1"/>
    <col min="1028" max="1028" width="21.5703125" style="10" customWidth="1"/>
    <col min="1029" max="1029" width="17.7109375" style="10" customWidth="1"/>
    <col min="1030" max="1030" width="15.42578125" style="10" customWidth="1"/>
    <col min="1031" max="1031" width="10.85546875" style="10" customWidth="1"/>
    <col min="1032" max="1279" width="9.140625" style="10"/>
    <col min="1280" max="1280" width="9.28515625" style="10" customWidth="1"/>
    <col min="1281" max="1281" width="36.7109375" style="10" customWidth="1"/>
    <col min="1282" max="1282" width="38.28515625" style="10" customWidth="1"/>
    <col min="1283" max="1283" width="14.42578125" style="10" customWidth="1"/>
    <col min="1284" max="1284" width="21.5703125" style="10" customWidth="1"/>
    <col min="1285" max="1285" width="17.7109375" style="10" customWidth="1"/>
    <col min="1286" max="1286" width="15.42578125" style="10" customWidth="1"/>
    <col min="1287" max="1287" width="10.85546875" style="10" customWidth="1"/>
    <col min="1288" max="1535" width="9.140625" style="10"/>
    <col min="1536" max="1536" width="9.28515625" style="10" customWidth="1"/>
    <col min="1537" max="1537" width="36.7109375" style="10" customWidth="1"/>
    <col min="1538" max="1538" width="38.28515625" style="10" customWidth="1"/>
    <col min="1539" max="1539" width="14.42578125" style="10" customWidth="1"/>
    <col min="1540" max="1540" width="21.5703125" style="10" customWidth="1"/>
    <col min="1541" max="1541" width="17.7109375" style="10" customWidth="1"/>
    <col min="1542" max="1542" width="15.42578125" style="10" customWidth="1"/>
    <col min="1543" max="1543" width="10.85546875" style="10" customWidth="1"/>
    <col min="1544" max="1791" width="9.140625" style="10"/>
    <col min="1792" max="1792" width="9.28515625" style="10" customWidth="1"/>
    <col min="1793" max="1793" width="36.7109375" style="10" customWidth="1"/>
    <col min="1794" max="1794" width="38.28515625" style="10" customWidth="1"/>
    <col min="1795" max="1795" width="14.42578125" style="10" customWidth="1"/>
    <col min="1796" max="1796" width="21.5703125" style="10" customWidth="1"/>
    <col min="1797" max="1797" width="17.7109375" style="10" customWidth="1"/>
    <col min="1798" max="1798" width="15.42578125" style="10" customWidth="1"/>
    <col min="1799" max="1799" width="10.85546875" style="10" customWidth="1"/>
    <col min="1800" max="2047" width="9.140625" style="10"/>
    <col min="2048" max="2048" width="9.28515625" style="10" customWidth="1"/>
    <col min="2049" max="2049" width="36.7109375" style="10" customWidth="1"/>
    <col min="2050" max="2050" width="38.28515625" style="10" customWidth="1"/>
    <col min="2051" max="2051" width="14.42578125" style="10" customWidth="1"/>
    <col min="2052" max="2052" width="21.5703125" style="10" customWidth="1"/>
    <col min="2053" max="2053" width="17.7109375" style="10" customWidth="1"/>
    <col min="2054" max="2054" width="15.42578125" style="10" customWidth="1"/>
    <col min="2055" max="2055" width="10.85546875" style="10" customWidth="1"/>
    <col min="2056" max="2303" width="9.140625" style="10"/>
    <col min="2304" max="2304" width="9.28515625" style="10" customWidth="1"/>
    <col min="2305" max="2305" width="36.7109375" style="10" customWidth="1"/>
    <col min="2306" max="2306" width="38.28515625" style="10" customWidth="1"/>
    <col min="2307" max="2307" width="14.42578125" style="10" customWidth="1"/>
    <col min="2308" max="2308" width="21.5703125" style="10" customWidth="1"/>
    <col min="2309" max="2309" width="17.7109375" style="10" customWidth="1"/>
    <col min="2310" max="2310" width="15.42578125" style="10" customWidth="1"/>
    <col min="2311" max="2311" width="10.85546875" style="10" customWidth="1"/>
    <col min="2312" max="2559" width="9.140625" style="10"/>
    <col min="2560" max="2560" width="9.28515625" style="10" customWidth="1"/>
    <col min="2561" max="2561" width="36.7109375" style="10" customWidth="1"/>
    <col min="2562" max="2562" width="38.28515625" style="10" customWidth="1"/>
    <col min="2563" max="2563" width="14.42578125" style="10" customWidth="1"/>
    <col min="2564" max="2564" width="21.5703125" style="10" customWidth="1"/>
    <col min="2565" max="2565" width="17.7109375" style="10" customWidth="1"/>
    <col min="2566" max="2566" width="15.42578125" style="10" customWidth="1"/>
    <col min="2567" max="2567" width="10.85546875" style="10" customWidth="1"/>
    <col min="2568" max="2815" width="9.140625" style="10"/>
    <col min="2816" max="2816" width="9.28515625" style="10" customWidth="1"/>
    <col min="2817" max="2817" width="36.7109375" style="10" customWidth="1"/>
    <col min="2818" max="2818" width="38.28515625" style="10" customWidth="1"/>
    <col min="2819" max="2819" width="14.42578125" style="10" customWidth="1"/>
    <col min="2820" max="2820" width="21.5703125" style="10" customWidth="1"/>
    <col min="2821" max="2821" width="17.7109375" style="10" customWidth="1"/>
    <col min="2822" max="2822" width="15.42578125" style="10" customWidth="1"/>
    <col min="2823" max="2823" width="10.85546875" style="10" customWidth="1"/>
    <col min="2824" max="3071" width="9.140625" style="10"/>
    <col min="3072" max="3072" width="9.28515625" style="10" customWidth="1"/>
    <col min="3073" max="3073" width="36.7109375" style="10" customWidth="1"/>
    <col min="3074" max="3074" width="38.28515625" style="10" customWidth="1"/>
    <col min="3075" max="3075" width="14.42578125" style="10" customWidth="1"/>
    <col min="3076" max="3076" width="21.5703125" style="10" customWidth="1"/>
    <col min="3077" max="3077" width="17.7109375" style="10" customWidth="1"/>
    <col min="3078" max="3078" width="15.42578125" style="10" customWidth="1"/>
    <col min="3079" max="3079" width="10.85546875" style="10" customWidth="1"/>
    <col min="3080" max="3327" width="9.140625" style="10"/>
    <col min="3328" max="3328" width="9.28515625" style="10" customWidth="1"/>
    <col min="3329" max="3329" width="36.7109375" style="10" customWidth="1"/>
    <col min="3330" max="3330" width="38.28515625" style="10" customWidth="1"/>
    <col min="3331" max="3331" width="14.42578125" style="10" customWidth="1"/>
    <col min="3332" max="3332" width="21.5703125" style="10" customWidth="1"/>
    <col min="3333" max="3333" width="17.7109375" style="10" customWidth="1"/>
    <col min="3334" max="3334" width="15.42578125" style="10" customWidth="1"/>
    <col min="3335" max="3335" width="10.85546875" style="10" customWidth="1"/>
    <col min="3336" max="3583" width="9.140625" style="10"/>
    <col min="3584" max="3584" width="9.28515625" style="10" customWidth="1"/>
    <col min="3585" max="3585" width="36.7109375" style="10" customWidth="1"/>
    <col min="3586" max="3586" width="38.28515625" style="10" customWidth="1"/>
    <col min="3587" max="3587" width="14.42578125" style="10" customWidth="1"/>
    <col min="3588" max="3588" width="21.5703125" style="10" customWidth="1"/>
    <col min="3589" max="3589" width="17.7109375" style="10" customWidth="1"/>
    <col min="3590" max="3590" width="15.42578125" style="10" customWidth="1"/>
    <col min="3591" max="3591" width="10.85546875" style="10" customWidth="1"/>
    <col min="3592" max="3839" width="9.140625" style="10"/>
    <col min="3840" max="3840" width="9.28515625" style="10" customWidth="1"/>
    <col min="3841" max="3841" width="36.7109375" style="10" customWidth="1"/>
    <col min="3842" max="3842" width="38.28515625" style="10" customWidth="1"/>
    <col min="3843" max="3843" width="14.42578125" style="10" customWidth="1"/>
    <col min="3844" max="3844" width="21.5703125" style="10" customWidth="1"/>
    <col min="3845" max="3845" width="17.7109375" style="10" customWidth="1"/>
    <col min="3846" max="3846" width="15.42578125" style="10" customWidth="1"/>
    <col min="3847" max="3847" width="10.85546875" style="10" customWidth="1"/>
    <col min="3848" max="4095" width="9.140625" style="10"/>
    <col min="4096" max="4096" width="9.28515625" style="10" customWidth="1"/>
    <col min="4097" max="4097" width="36.7109375" style="10" customWidth="1"/>
    <col min="4098" max="4098" width="38.28515625" style="10" customWidth="1"/>
    <col min="4099" max="4099" width="14.42578125" style="10" customWidth="1"/>
    <col min="4100" max="4100" width="21.5703125" style="10" customWidth="1"/>
    <col min="4101" max="4101" width="17.7109375" style="10" customWidth="1"/>
    <col min="4102" max="4102" width="15.42578125" style="10" customWidth="1"/>
    <col min="4103" max="4103" width="10.85546875" style="10" customWidth="1"/>
    <col min="4104" max="4351" width="9.140625" style="10"/>
    <col min="4352" max="4352" width="9.28515625" style="10" customWidth="1"/>
    <col min="4353" max="4353" width="36.7109375" style="10" customWidth="1"/>
    <col min="4354" max="4354" width="38.28515625" style="10" customWidth="1"/>
    <col min="4355" max="4355" width="14.42578125" style="10" customWidth="1"/>
    <col min="4356" max="4356" width="21.5703125" style="10" customWidth="1"/>
    <col min="4357" max="4357" width="17.7109375" style="10" customWidth="1"/>
    <col min="4358" max="4358" width="15.42578125" style="10" customWidth="1"/>
    <col min="4359" max="4359" width="10.85546875" style="10" customWidth="1"/>
    <col min="4360" max="4607" width="9.140625" style="10"/>
    <col min="4608" max="4608" width="9.28515625" style="10" customWidth="1"/>
    <col min="4609" max="4609" width="36.7109375" style="10" customWidth="1"/>
    <col min="4610" max="4610" width="38.28515625" style="10" customWidth="1"/>
    <col min="4611" max="4611" width="14.42578125" style="10" customWidth="1"/>
    <col min="4612" max="4612" width="21.5703125" style="10" customWidth="1"/>
    <col min="4613" max="4613" width="17.7109375" style="10" customWidth="1"/>
    <col min="4614" max="4614" width="15.42578125" style="10" customWidth="1"/>
    <col min="4615" max="4615" width="10.85546875" style="10" customWidth="1"/>
    <col min="4616" max="4863" width="9.140625" style="10"/>
    <col min="4864" max="4864" width="9.28515625" style="10" customWidth="1"/>
    <col min="4865" max="4865" width="36.7109375" style="10" customWidth="1"/>
    <col min="4866" max="4866" width="38.28515625" style="10" customWidth="1"/>
    <col min="4867" max="4867" width="14.42578125" style="10" customWidth="1"/>
    <col min="4868" max="4868" width="21.5703125" style="10" customWidth="1"/>
    <col min="4869" max="4869" width="17.7109375" style="10" customWidth="1"/>
    <col min="4870" max="4870" width="15.42578125" style="10" customWidth="1"/>
    <col min="4871" max="4871" width="10.85546875" style="10" customWidth="1"/>
    <col min="4872" max="5119" width="9.140625" style="10"/>
    <col min="5120" max="5120" width="9.28515625" style="10" customWidth="1"/>
    <col min="5121" max="5121" width="36.7109375" style="10" customWidth="1"/>
    <col min="5122" max="5122" width="38.28515625" style="10" customWidth="1"/>
    <col min="5123" max="5123" width="14.42578125" style="10" customWidth="1"/>
    <col min="5124" max="5124" width="21.5703125" style="10" customWidth="1"/>
    <col min="5125" max="5125" width="17.7109375" style="10" customWidth="1"/>
    <col min="5126" max="5126" width="15.42578125" style="10" customWidth="1"/>
    <col min="5127" max="5127" width="10.85546875" style="10" customWidth="1"/>
    <col min="5128" max="5375" width="9.140625" style="10"/>
    <col min="5376" max="5376" width="9.28515625" style="10" customWidth="1"/>
    <col min="5377" max="5377" width="36.7109375" style="10" customWidth="1"/>
    <col min="5378" max="5378" width="38.28515625" style="10" customWidth="1"/>
    <col min="5379" max="5379" width="14.42578125" style="10" customWidth="1"/>
    <col min="5380" max="5380" width="21.5703125" style="10" customWidth="1"/>
    <col min="5381" max="5381" width="17.7109375" style="10" customWidth="1"/>
    <col min="5382" max="5382" width="15.42578125" style="10" customWidth="1"/>
    <col min="5383" max="5383" width="10.85546875" style="10" customWidth="1"/>
    <col min="5384" max="5631" width="9.140625" style="10"/>
    <col min="5632" max="5632" width="9.28515625" style="10" customWidth="1"/>
    <col min="5633" max="5633" width="36.7109375" style="10" customWidth="1"/>
    <col min="5634" max="5634" width="38.28515625" style="10" customWidth="1"/>
    <col min="5635" max="5635" width="14.42578125" style="10" customWidth="1"/>
    <col min="5636" max="5636" width="21.5703125" style="10" customWidth="1"/>
    <col min="5637" max="5637" width="17.7109375" style="10" customWidth="1"/>
    <col min="5638" max="5638" width="15.42578125" style="10" customWidth="1"/>
    <col min="5639" max="5639" width="10.85546875" style="10" customWidth="1"/>
    <col min="5640" max="5887" width="9.140625" style="10"/>
    <col min="5888" max="5888" width="9.28515625" style="10" customWidth="1"/>
    <col min="5889" max="5889" width="36.7109375" style="10" customWidth="1"/>
    <col min="5890" max="5890" width="38.28515625" style="10" customWidth="1"/>
    <col min="5891" max="5891" width="14.42578125" style="10" customWidth="1"/>
    <col min="5892" max="5892" width="21.5703125" style="10" customWidth="1"/>
    <col min="5893" max="5893" width="17.7109375" style="10" customWidth="1"/>
    <col min="5894" max="5894" width="15.42578125" style="10" customWidth="1"/>
    <col min="5895" max="5895" width="10.85546875" style="10" customWidth="1"/>
    <col min="5896" max="6143" width="9.140625" style="10"/>
    <col min="6144" max="6144" width="9.28515625" style="10" customWidth="1"/>
    <col min="6145" max="6145" width="36.7109375" style="10" customWidth="1"/>
    <col min="6146" max="6146" width="38.28515625" style="10" customWidth="1"/>
    <col min="6147" max="6147" width="14.42578125" style="10" customWidth="1"/>
    <col min="6148" max="6148" width="21.5703125" style="10" customWidth="1"/>
    <col min="6149" max="6149" width="17.7109375" style="10" customWidth="1"/>
    <col min="6150" max="6150" width="15.42578125" style="10" customWidth="1"/>
    <col min="6151" max="6151" width="10.85546875" style="10" customWidth="1"/>
    <col min="6152" max="6399" width="9.140625" style="10"/>
    <col min="6400" max="6400" width="9.28515625" style="10" customWidth="1"/>
    <col min="6401" max="6401" width="36.7109375" style="10" customWidth="1"/>
    <col min="6402" max="6402" width="38.28515625" style="10" customWidth="1"/>
    <col min="6403" max="6403" width="14.42578125" style="10" customWidth="1"/>
    <col min="6404" max="6404" width="21.5703125" style="10" customWidth="1"/>
    <col min="6405" max="6405" width="17.7109375" style="10" customWidth="1"/>
    <col min="6406" max="6406" width="15.42578125" style="10" customWidth="1"/>
    <col min="6407" max="6407" width="10.85546875" style="10" customWidth="1"/>
    <col min="6408" max="6655" width="9.140625" style="10"/>
    <col min="6656" max="6656" width="9.28515625" style="10" customWidth="1"/>
    <col min="6657" max="6657" width="36.7109375" style="10" customWidth="1"/>
    <col min="6658" max="6658" width="38.28515625" style="10" customWidth="1"/>
    <col min="6659" max="6659" width="14.42578125" style="10" customWidth="1"/>
    <col min="6660" max="6660" width="21.5703125" style="10" customWidth="1"/>
    <col min="6661" max="6661" width="17.7109375" style="10" customWidth="1"/>
    <col min="6662" max="6662" width="15.42578125" style="10" customWidth="1"/>
    <col min="6663" max="6663" width="10.85546875" style="10" customWidth="1"/>
    <col min="6664" max="6911" width="9.140625" style="10"/>
    <col min="6912" max="6912" width="9.28515625" style="10" customWidth="1"/>
    <col min="6913" max="6913" width="36.7109375" style="10" customWidth="1"/>
    <col min="6914" max="6914" width="38.28515625" style="10" customWidth="1"/>
    <col min="6915" max="6915" width="14.42578125" style="10" customWidth="1"/>
    <col min="6916" max="6916" width="21.5703125" style="10" customWidth="1"/>
    <col min="6917" max="6917" width="17.7109375" style="10" customWidth="1"/>
    <col min="6918" max="6918" width="15.42578125" style="10" customWidth="1"/>
    <col min="6919" max="6919" width="10.85546875" style="10" customWidth="1"/>
    <col min="6920" max="7167" width="9.140625" style="10"/>
    <col min="7168" max="7168" width="9.28515625" style="10" customWidth="1"/>
    <col min="7169" max="7169" width="36.7109375" style="10" customWidth="1"/>
    <col min="7170" max="7170" width="38.28515625" style="10" customWidth="1"/>
    <col min="7171" max="7171" width="14.42578125" style="10" customWidth="1"/>
    <col min="7172" max="7172" width="21.5703125" style="10" customWidth="1"/>
    <col min="7173" max="7173" width="17.7109375" style="10" customWidth="1"/>
    <col min="7174" max="7174" width="15.42578125" style="10" customWidth="1"/>
    <col min="7175" max="7175" width="10.85546875" style="10" customWidth="1"/>
    <col min="7176" max="7423" width="9.140625" style="10"/>
    <col min="7424" max="7424" width="9.28515625" style="10" customWidth="1"/>
    <col min="7425" max="7425" width="36.7109375" style="10" customWidth="1"/>
    <col min="7426" max="7426" width="38.28515625" style="10" customWidth="1"/>
    <col min="7427" max="7427" width="14.42578125" style="10" customWidth="1"/>
    <col min="7428" max="7428" width="21.5703125" style="10" customWidth="1"/>
    <col min="7429" max="7429" width="17.7109375" style="10" customWidth="1"/>
    <col min="7430" max="7430" width="15.42578125" style="10" customWidth="1"/>
    <col min="7431" max="7431" width="10.85546875" style="10" customWidth="1"/>
    <col min="7432" max="7679" width="9.140625" style="10"/>
    <col min="7680" max="7680" width="9.28515625" style="10" customWidth="1"/>
    <col min="7681" max="7681" width="36.7109375" style="10" customWidth="1"/>
    <col min="7682" max="7682" width="38.28515625" style="10" customWidth="1"/>
    <col min="7683" max="7683" width="14.42578125" style="10" customWidth="1"/>
    <col min="7684" max="7684" width="21.5703125" style="10" customWidth="1"/>
    <col min="7685" max="7685" width="17.7109375" style="10" customWidth="1"/>
    <col min="7686" max="7686" width="15.42578125" style="10" customWidth="1"/>
    <col min="7687" max="7687" width="10.85546875" style="10" customWidth="1"/>
    <col min="7688" max="7935" width="9.140625" style="10"/>
    <col min="7936" max="7936" width="9.28515625" style="10" customWidth="1"/>
    <col min="7937" max="7937" width="36.7109375" style="10" customWidth="1"/>
    <col min="7938" max="7938" width="38.28515625" style="10" customWidth="1"/>
    <col min="7939" max="7939" width="14.42578125" style="10" customWidth="1"/>
    <col min="7940" max="7940" width="21.5703125" style="10" customWidth="1"/>
    <col min="7941" max="7941" width="17.7109375" style="10" customWidth="1"/>
    <col min="7942" max="7942" width="15.42578125" style="10" customWidth="1"/>
    <col min="7943" max="7943" width="10.85546875" style="10" customWidth="1"/>
    <col min="7944" max="8191" width="9.140625" style="10"/>
    <col min="8192" max="8192" width="9.28515625" style="10" customWidth="1"/>
    <col min="8193" max="8193" width="36.7109375" style="10" customWidth="1"/>
    <col min="8194" max="8194" width="38.28515625" style="10" customWidth="1"/>
    <col min="8195" max="8195" width="14.42578125" style="10" customWidth="1"/>
    <col min="8196" max="8196" width="21.5703125" style="10" customWidth="1"/>
    <col min="8197" max="8197" width="17.7109375" style="10" customWidth="1"/>
    <col min="8198" max="8198" width="15.42578125" style="10" customWidth="1"/>
    <col min="8199" max="8199" width="10.85546875" style="10" customWidth="1"/>
    <col min="8200" max="8447" width="9.140625" style="10"/>
    <col min="8448" max="8448" width="9.28515625" style="10" customWidth="1"/>
    <col min="8449" max="8449" width="36.7109375" style="10" customWidth="1"/>
    <col min="8450" max="8450" width="38.28515625" style="10" customWidth="1"/>
    <col min="8451" max="8451" width="14.42578125" style="10" customWidth="1"/>
    <col min="8452" max="8452" width="21.5703125" style="10" customWidth="1"/>
    <col min="8453" max="8453" width="17.7109375" style="10" customWidth="1"/>
    <col min="8454" max="8454" width="15.42578125" style="10" customWidth="1"/>
    <col min="8455" max="8455" width="10.85546875" style="10" customWidth="1"/>
    <col min="8456" max="8703" width="9.140625" style="10"/>
    <col min="8704" max="8704" width="9.28515625" style="10" customWidth="1"/>
    <col min="8705" max="8705" width="36.7109375" style="10" customWidth="1"/>
    <col min="8706" max="8706" width="38.28515625" style="10" customWidth="1"/>
    <col min="8707" max="8707" width="14.42578125" style="10" customWidth="1"/>
    <col min="8708" max="8708" width="21.5703125" style="10" customWidth="1"/>
    <col min="8709" max="8709" width="17.7109375" style="10" customWidth="1"/>
    <col min="8710" max="8710" width="15.42578125" style="10" customWidth="1"/>
    <col min="8711" max="8711" width="10.85546875" style="10" customWidth="1"/>
    <col min="8712" max="8959" width="9.140625" style="10"/>
    <col min="8960" max="8960" width="9.28515625" style="10" customWidth="1"/>
    <col min="8961" max="8961" width="36.7109375" style="10" customWidth="1"/>
    <col min="8962" max="8962" width="38.28515625" style="10" customWidth="1"/>
    <col min="8963" max="8963" width="14.42578125" style="10" customWidth="1"/>
    <col min="8964" max="8964" width="21.5703125" style="10" customWidth="1"/>
    <col min="8965" max="8965" width="17.7109375" style="10" customWidth="1"/>
    <col min="8966" max="8966" width="15.42578125" style="10" customWidth="1"/>
    <col min="8967" max="8967" width="10.85546875" style="10" customWidth="1"/>
    <col min="8968" max="9215" width="9.140625" style="10"/>
    <col min="9216" max="9216" width="9.28515625" style="10" customWidth="1"/>
    <col min="9217" max="9217" width="36.7109375" style="10" customWidth="1"/>
    <col min="9218" max="9218" width="38.28515625" style="10" customWidth="1"/>
    <col min="9219" max="9219" width="14.42578125" style="10" customWidth="1"/>
    <col min="9220" max="9220" width="21.5703125" style="10" customWidth="1"/>
    <col min="9221" max="9221" width="17.7109375" style="10" customWidth="1"/>
    <col min="9222" max="9222" width="15.42578125" style="10" customWidth="1"/>
    <col min="9223" max="9223" width="10.85546875" style="10" customWidth="1"/>
    <col min="9224" max="9471" width="9.140625" style="10"/>
    <col min="9472" max="9472" width="9.28515625" style="10" customWidth="1"/>
    <col min="9473" max="9473" width="36.7109375" style="10" customWidth="1"/>
    <col min="9474" max="9474" width="38.28515625" style="10" customWidth="1"/>
    <col min="9475" max="9475" width="14.42578125" style="10" customWidth="1"/>
    <col min="9476" max="9476" width="21.5703125" style="10" customWidth="1"/>
    <col min="9477" max="9477" width="17.7109375" style="10" customWidth="1"/>
    <col min="9478" max="9478" width="15.42578125" style="10" customWidth="1"/>
    <col min="9479" max="9479" width="10.85546875" style="10" customWidth="1"/>
    <col min="9480" max="9727" width="9.140625" style="10"/>
    <col min="9728" max="9728" width="9.28515625" style="10" customWidth="1"/>
    <col min="9729" max="9729" width="36.7109375" style="10" customWidth="1"/>
    <col min="9730" max="9730" width="38.28515625" style="10" customWidth="1"/>
    <col min="9731" max="9731" width="14.42578125" style="10" customWidth="1"/>
    <col min="9732" max="9732" width="21.5703125" style="10" customWidth="1"/>
    <col min="9733" max="9733" width="17.7109375" style="10" customWidth="1"/>
    <col min="9734" max="9734" width="15.42578125" style="10" customWidth="1"/>
    <col min="9735" max="9735" width="10.85546875" style="10" customWidth="1"/>
    <col min="9736" max="9983" width="9.140625" style="10"/>
    <col min="9984" max="9984" width="9.28515625" style="10" customWidth="1"/>
    <col min="9985" max="9985" width="36.7109375" style="10" customWidth="1"/>
    <col min="9986" max="9986" width="38.28515625" style="10" customWidth="1"/>
    <col min="9987" max="9987" width="14.42578125" style="10" customWidth="1"/>
    <col min="9988" max="9988" width="21.5703125" style="10" customWidth="1"/>
    <col min="9989" max="9989" width="17.7109375" style="10" customWidth="1"/>
    <col min="9990" max="9990" width="15.42578125" style="10" customWidth="1"/>
    <col min="9991" max="9991" width="10.85546875" style="10" customWidth="1"/>
    <col min="9992" max="10239" width="9.140625" style="10"/>
    <col min="10240" max="10240" width="9.28515625" style="10" customWidth="1"/>
    <col min="10241" max="10241" width="36.7109375" style="10" customWidth="1"/>
    <col min="10242" max="10242" width="38.28515625" style="10" customWidth="1"/>
    <col min="10243" max="10243" width="14.42578125" style="10" customWidth="1"/>
    <col min="10244" max="10244" width="21.5703125" style="10" customWidth="1"/>
    <col min="10245" max="10245" width="17.7109375" style="10" customWidth="1"/>
    <col min="10246" max="10246" width="15.42578125" style="10" customWidth="1"/>
    <col min="10247" max="10247" width="10.85546875" style="10" customWidth="1"/>
    <col min="10248" max="10495" width="9.140625" style="10"/>
    <col min="10496" max="10496" width="9.28515625" style="10" customWidth="1"/>
    <col min="10497" max="10497" width="36.7109375" style="10" customWidth="1"/>
    <col min="10498" max="10498" width="38.28515625" style="10" customWidth="1"/>
    <col min="10499" max="10499" width="14.42578125" style="10" customWidth="1"/>
    <col min="10500" max="10500" width="21.5703125" style="10" customWidth="1"/>
    <col min="10501" max="10501" width="17.7109375" style="10" customWidth="1"/>
    <col min="10502" max="10502" width="15.42578125" style="10" customWidth="1"/>
    <col min="10503" max="10503" width="10.85546875" style="10" customWidth="1"/>
    <col min="10504" max="10751" width="9.140625" style="10"/>
    <col min="10752" max="10752" width="9.28515625" style="10" customWidth="1"/>
    <col min="10753" max="10753" width="36.7109375" style="10" customWidth="1"/>
    <col min="10754" max="10754" width="38.28515625" style="10" customWidth="1"/>
    <col min="10755" max="10755" width="14.42578125" style="10" customWidth="1"/>
    <col min="10756" max="10756" width="21.5703125" style="10" customWidth="1"/>
    <col min="10757" max="10757" width="17.7109375" style="10" customWidth="1"/>
    <col min="10758" max="10758" width="15.42578125" style="10" customWidth="1"/>
    <col min="10759" max="10759" width="10.85546875" style="10" customWidth="1"/>
    <col min="10760" max="11007" width="9.140625" style="10"/>
    <col min="11008" max="11008" width="9.28515625" style="10" customWidth="1"/>
    <col min="11009" max="11009" width="36.7109375" style="10" customWidth="1"/>
    <col min="11010" max="11010" width="38.28515625" style="10" customWidth="1"/>
    <col min="11011" max="11011" width="14.42578125" style="10" customWidth="1"/>
    <col min="11012" max="11012" width="21.5703125" style="10" customWidth="1"/>
    <col min="11013" max="11013" width="17.7109375" style="10" customWidth="1"/>
    <col min="11014" max="11014" width="15.42578125" style="10" customWidth="1"/>
    <col min="11015" max="11015" width="10.85546875" style="10" customWidth="1"/>
    <col min="11016" max="11263" width="9.140625" style="10"/>
    <col min="11264" max="11264" width="9.28515625" style="10" customWidth="1"/>
    <col min="11265" max="11265" width="36.7109375" style="10" customWidth="1"/>
    <col min="11266" max="11266" width="38.28515625" style="10" customWidth="1"/>
    <col min="11267" max="11267" width="14.42578125" style="10" customWidth="1"/>
    <col min="11268" max="11268" width="21.5703125" style="10" customWidth="1"/>
    <col min="11269" max="11269" width="17.7109375" style="10" customWidth="1"/>
    <col min="11270" max="11270" width="15.42578125" style="10" customWidth="1"/>
    <col min="11271" max="11271" width="10.85546875" style="10" customWidth="1"/>
    <col min="11272" max="11519" width="9.140625" style="10"/>
    <col min="11520" max="11520" width="9.28515625" style="10" customWidth="1"/>
    <col min="11521" max="11521" width="36.7109375" style="10" customWidth="1"/>
    <col min="11522" max="11522" width="38.28515625" style="10" customWidth="1"/>
    <col min="11523" max="11523" width="14.42578125" style="10" customWidth="1"/>
    <col min="11524" max="11524" width="21.5703125" style="10" customWidth="1"/>
    <col min="11525" max="11525" width="17.7109375" style="10" customWidth="1"/>
    <col min="11526" max="11526" width="15.42578125" style="10" customWidth="1"/>
    <col min="11527" max="11527" width="10.85546875" style="10" customWidth="1"/>
    <col min="11528" max="11775" width="9.140625" style="10"/>
    <col min="11776" max="11776" width="9.28515625" style="10" customWidth="1"/>
    <col min="11777" max="11777" width="36.7109375" style="10" customWidth="1"/>
    <col min="11778" max="11778" width="38.28515625" style="10" customWidth="1"/>
    <col min="11779" max="11779" width="14.42578125" style="10" customWidth="1"/>
    <col min="11780" max="11780" width="21.5703125" style="10" customWidth="1"/>
    <col min="11781" max="11781" width="17.7109375" style="10" customWidth="1"/>
    <col min="11782" max="11782" width="15.42578125" style="10" customWidth="1"/>
    <col min="11783" max="11783" width="10.85546875" style="10" customWidth="1"/>
    <col min="11784" max="12031" width="9.140625" style="10"/>
    <col min="12032" max="12032" width="9.28515625" style="10" customWidth="1"/>
    <col min="12033" max="12033" width="36.7109375" style="10" customWidth="1"/>
    <col min="12034" max="12034" width="38.28515625" style="10" customWidth="1"/>
    <col min="12035" max="12035" width="14.42578125" style="10" customWidth="1"/>
    <col min="12036" max="12036" width="21.5703125" style="10" customWidth="1"/>
    <col min="12037" max="12037" width="17.7109375" style="10" customWidth="1"/>
    <col min="12038" max="12038" width="15.42578125" style="10" customWidth="1"/>
    <col min="12039" max="12039" width="10.85546875" style="10" customWidth="1"/>
    <col min="12040" max="12287" width="9.140625" style="10"/>
    <col min="12288" max="12288" width="9.28515625" style="10" customWidth="1"/>
    <col min="12289" max="12289" width="36.7109375" style="10" customWidth="1"/>
    <col min="12290" max="12290" width="38.28515625" style="10" customWidth="1"/>
    <col min="12291" max="12291" width="14.42578125" style="10" customWidth="1"/>
    <col min="12292" max="12292" width="21.5703125" style="10" customWidth="1"/>
    <col min="12293" max="12293" width="17.7109375" style="10" customWidth="1"/>
    <col min="12294" max="12294" width="15.42578125" style="10" customWidth="1"/>
    <col min="12295" max="12295" width="10.85546875" style="10" customWidth="1"/>
    <col min="12296" max="12543" width="9.140625" style="10"/>
    <col min="12544" max="12544" width="9.28515625" style="10" customWidth="1"/>
    <col min="12545" max="12545" width="36.7109375" style="10" customWidth="1"/>
    <col min="12546" max="12546" width="38.28515625" style="10" customWidth="1"/>
    <col min="12547" max="12547" width="14.42578125" style="10" customWidth="1"/>
    <col min="12548" max="12548" width="21.5703125" style="10" customWidth="1"/>
    <col min="12549" max="12549" width="17.7109375" style="10" customWidth="1"/>
    <col min="12550" max="12550" width="15.42578125" style="10" customWidth="1"/>
    <col min="12551" max="12551" width="10.85546875" style="10" customWidth="1"/>
    <col min="12552" max="12799" width="9.140625" style="10"/>
    <col min="12800" max="12800" width="9.28515625" style="10" customWidth="1"/>
    <col min="12801" max="12801" width="36.7109375" style="10" customWidth="1"/>
    <col min="12802" max="12802" width="38.28515625" style="10" customWidth="1"/>
    <col min="12803" max="12803" width="14.42578125" style="10" customWidth="1"/>
    <col min="12804" max="12804" width="21.5703125" style="10" customWidth="1"/>
    <col min="12805" max="12805" width="17.7109375" style="10" customWidth="1"/>
    <col min="12806" max="12806" width="15.42578125" style="10" customWidth="1"/>
    <col min="12807" max="12807" width="10.85546875" style="10" customWidth="1"/>
    <col min="12808" max="13055" width="9.140625" style="10"/>
    <col min="13056" max="13056" width="9.28515625" style="10" customWidth="1"/>
    <col min="13057" max="13057" width="36.7109375" style="10" customWidth="1"/>
    <col min="13058" max="13058" width="38.28515625" style="10" customWidth="1"/>
    <col min="13059" max="13059" width="14.42578125" style="10" customWidth="1"/>
    <col min="13060" max="13060" width="21.5703125" style="10" customWidth="1"/>
    <col min="13061" max="13061" width="17.7109375" style="10" customWidth="1"/>
    <col min="13062" max="13062" width="15.42578125" style="10" customWidth="1"/>
    <col min="13063" max="13063" width="10.85546875" style="10" customWidth="1"/>
    <col min="13064" max="13311" width="9.140625" style="10"/>
    <col min="13312" max="13312" width="9.28515625" style="10" customWidth="1"/>
    <col min="13313" max="13313" width="36.7109375" style="10" customWidth="1"/>
    <col min="13314" max="13314" width="38.28515625" style="10" customWidth="1"/>
    <col min="13315" max="13315" width="14.42578125" style="10" customWidth="1"/>
    <col min="13316" max="13316" width="21.5703125" style="10" customWidth="1"/>
    <col min="13317" max="13317" width="17.7109375" style="10" customWidth="1"/>
    <col min="13318" max="13318" width="15.42578125" style="10" customWidth="1"/>
    <col min="13319" max="13319" width="10.85546875" style="10" customWidth="1"/>
    <col min="13320" max="13567" width="9.140625" style="10"/>
    <col min="13568" max="13568" width="9.28515625" style="10" customWidth="1"/>
    <col min="13569" max="13569" width="36.7109375" style="10" customWidth="1"/>
    <col min="13570" max="13570" width="38.28515625" style="10" customWidth="1"/>
    <col min="13571" max="13571" width="14.42578125" style="10" customWidth="1"/>
    <col min="13572" max="13572" width="21.5703125" style="10" customWidth="1"/>
    <col min="13573" max="13573" width="17.7109375" style="10" customWidth="1"/>
    <col min="13574" max="13574" width="15.42578125" style="10" customWidth="1"/>
    <col min="13575" max="13575" width="10.85546875" style="10" customWidth="1"/>
    <col min="13576" max="13823" width="9.140625" style="10"/>
    <col min="13824" max="13824" width="9.28515625" style="10" customWidth="1"/>
    <col min="13825" max="13825" width="36.7109375" style="10" customWidth="1"/>
    <col min="13826" max="13826" width="38.28515625" style="10" customWidth="1"/>
    <col min="13827" max="13827" width="14.42578125" style="10" customWidth="1"/>
    <col min="13828" max="13828" width="21.5703125" style="10" customWidth="1"/>
    <col min="13829" max="13829" width="17.7109375" style="10" customWidth="1"/>
    <col min="13830" max="13830" width="15.42578125" style="10" customWidth="1"/>
    <col min="13831" max="13831" width="10.85546875" style="10" customWidth="1"/>
    <col min="13832" max="14079" width="9.140625" style="10"/>
    <col min="14080" max="14080" width="9.28515625" style="10" customWidth="1"/>
    <col min="14081" max="14081" width="36.7109375" style="10" customWidth="1"/>
    <col min="14082" max="14082" width="38.28515625" style="10" customWidth="1"/>
    <col min="14083" max="14083" width="14.42578125" style="10" customWidth="1"/>
    <col min="14084" max="14084" width="21.5703125" style="10" customWidth="1"/>
    <col min="14085" max="14085" width="17.7109375" style="10" customWidth="1"/>
    <col min="14086" max="14086" width="15.42578125" style="10" customWidth="1"/>
    <col min="14087" max="14087" width="10.85546875" style="10" customWidth="1"/>
    <col min="14088" max="14335" width="9.140625" style="10"/>
    <col min="14336" max="14336" width="9.28515625" style="10" customWidth="1"/>
    <col min="14337" max="14337" width="36.7109375" style="10" customWidth="1"/>
    <col min="14338" max="14338" width="38.28515625" style="10" customWidth="1"/>
    <col min="14339" max="14339" width="14.42578125" style="10" customWidth="1"/>
    <col min="14340" max="14340" width="21.5703125" style="10" customWidth="1"/>
    <col min="14341" max="14341" width="17.7109375" style="10" customWidth="1"/>
    <col min="14342" max="14342" width="15.42578125" style="10" customWidth="1"/>
    <col min="14343" max="14343" width="10.85546875" style="10" customWidth="1"/>
    <col min="14344" max="14591" width="9.140625" style="10"/>
    <col min="14592" max="14592" width="9.28515625" style="10" customWidth="1"/>
    <col min="14593" max="14593" width="36.7109375" style="10" customWidth="1"/>
    <col min="14594" max="14594" width="38.28515625" style="10" customWidth="1"/>
    <col min="14595" max="14595" width="14.42578125" style="10" customWidth="1"/>
    <col min="14596" max="14596" width="21.5703125" style="10" customWidth="1"/>
    <col min="14597" max="14597" width="17.7109375" style="10" customWidth="1"/>
    <col min="14598" max="14598" width="15.42578125" style="10" customWidth="1"/>
    <col min="14599" max="14599" width="10.85546875" style="10" customWidth="1"/>
    <col min="14600" max="14847" width="9.140625" style="10"/>
    <col min="14848" max="14848" width="9.28515625" style="10" customWidth="1"/>
    <col min="14849" max="14849" width="36.7109375" style="10" customWidth="1"/>
    <col min="14850" max="14850" width="38.28515625" style="10" customWidth="1"/>
    <col min="14851" max="14851" width="14.42578125" style="10" customWidth="1"/>
    <col min="14852" max="14852" width="21.5703125" style="10" customWidth="1"/>
    <col min="14853" max="14853" width="17.7109375" style="10" customWidth="1"/>
    <col min="14854" max="14854" width="15.42578125" style="10" customWidth="1"/>
    <col min="14855" max="14855" width="10.85546875" style="10" customWidth="1"/>
    <col min="14856" max="15103" width="9.140625" style="10"/>
    <col min="15104" max="15104" width="9.28515625" style="10" customWidth="1"/>
    <col min="15105" max="15105" width="36.7109375" style="10" customWidth="1"/>
    <col min="15106" max="15106" width="38.28515625" style="10" customWidth="1"/>
    <col min="15107" max="15107" width="14.42578125" style="10" customWidth="1"/>
    <col min="15108" max="15108" width="21.5703125" style="10" customWidth="1"/>
    <col min="15109" max="15109" width="17.7109375" style="10" customWidth="1"/>
    <col min="15110" max="15110" width="15.42578125" style="10" customWidth="1"/>
    <col min="15111" max="15111" width="10.85546875" style="10" customWidth="1"/>
    <col min="15112" max="15359" width="9.140625" style="10"/>
    <col min="15360" max="15360" width="9.28515625" style="10" customWidth="1"/>
    <col min="15361" max="15361" width="36.7109375" style="10" customWidth="1"/>
    <col min="15362" max="15362" width="38.28515625" style="10" customWidth="1"/>
    <col min="15363" max="15363" width="14.42578125" style="10" customWidth="1"/>
    <col min="15364" max="15364" width="21.5703125" style="10" customWidth="1"/>
    <col min="15365" max="15365" width="17.7109375" style="10" customWidth="1"/>
    <col min="15366" max="15366" width="15.42578125" style="10" customWidth="1"/>
    <col min="15367" max="15367" width="10.85546875" style="10" customWidth="1"/>
    <col min="15368" max="15615" width="9.140625" style="10"/>
    <col min="15616" max="15616" width="9.28515625" style="10" customWidth="1"/>
    <col min="15617" max="15617" width="36.7109375" style="10" customWidth="1"/>
    <col min="15618" max="15618" width="38.28515625" style="10" customWidth="1"/>
    <col min="15619" max="15619" width="14.42578125" style="10" customWidth="1"/>
    <col min="15620" max="15620" width="21.5703125" style="10" customWidth="1"/>
    <col min="15621" max="15621" width="17.7109375" style="10" customWidth="1"/>
    <col min="15622" max="15622" width="15.42578125" style="10" customWidth="1"/>
    <col min="15623" max="15623" width="10.85546875" style="10" customWidth="1"/>
    <col min="15624" max="15871" width="9.140625" style="10"/>
    <col min="15872" max="15872" width="9.28515625" style="10" customWidth="1"/>
    <col min="15873" max="15873" width="36.7109375" style="10" customWidth="1"/>
    <col min="15874" max="15874" width="38.28515625" style="10" customWidth="1"/>
    <col min="15875" max="15875" width="14.42578125" style="10" customWidth="1"/>
    <col min="15876" max="15876" width="21.5703125" style="10" customWidth="1"/>
    <col min="15877" max="15877" width="17.7109375" style="10" customWidth="1"/>
    <col min="15878" max="15878" width="15.42578125" style="10" customWidth="1"/>
    <col min="15879" max="15879" width="10.85546875" style="10" customWidth="1"/>
    <col min="15880" max="16127" width="9.140625" style="10"/>
    <col min="16128" max="16128" width="9.28515625" style="10" customWidth="1"/>
    <col min="16129" max="16129" width="36.7109375" style="10" customWidth="1"/>
    <col min="16130" max="16130" width="38.28515625" style="10" customWidth="1"/>
    <col min="16131" max="16131" width="14.42578125" style="10" customWidth="1"/>
    <col min="16132" max="16132" width="21.5703125" style="10" customWidth="1"/>
    <col min="16133" max="16133" width="17.7109375" style="10" customWidth="1"/>
    <col min="16134" max="16134" width="15.42578125" style="10" customWidth="1"/>
    <col min="16135" max="16135" width="10.85546875" style="10" customWidth="1"/>
    <col min="16136" max="16384" width="9.140625" style="10"/>
  </cols>
  <sheetData>
    <row r="1" spans="1:8" customFormat="1" ht="16.5" customHeight="1">
      <c r="A1" s="87"/>
      <c r="B1" s="87"/>
      <c r="C1" s="124" t="s">
        <v>141</v>
      </c>
      <c r="D1" s="29"/>
      <c r="E1" s="194" t="s">
        <v>151</v>
      </c>
      <c r="F1" s="194"/>
      <c r="G1" s="194"/>
    </row>
    <row r="2" spans="1:8" s="54" customFormat="1" ht="18.75" customHeight="1">
      <c r="A2" s="55"/>
      <c r="B2" s="189"/>
      <c r="C2" s="185"/>
      <c r="D2" s="220" t="s">
        <v>152</v>
      </c>
      <c r="E2" s="220"/>
      <c r="F2" s="220"/>
      <c r="G2" s="220"/>
    </row>
    <row r="3" spans="1:8" s="54" customFormat="1" ht="20.25" customHeight="1">
      <c r="A3" s="187"/>
      <c r="B3" s="188"/>
      <c r="C3" s="18"/>
      <c r="D3" s="229" t="s">
        <v>231</v>
      </c>
      <c r="E3" s="229"/>
      <c r="F3" s="229"/>
      <c r="G3" s="229"/>
    </row>
    <row r="4" spans="1:8" s="11" customFormat="1" ht="18">
      <c r="A4" s="235" t="s">
        <v>0</v>
      </c>
      <c r="B4" s="235"/>
      <c r="C4" s="235"/>
      <c r="D4" s="235"/>
      <c r="E4" s="235"/>
      <c r="F4" s="235"/>
      <c r="G4" s="235"/>
    </row>
    <row r="5" spans="1:8" s="11" customFormat="1" ht="15" customHeight="1">
      <c r="A5" s="242" t="s">
        <v>61</v>
      </c>
      <c r="B5" s="242"/>
      <c r="C5" s="242"/>
      <c r="D5" s="242"/>
      <c r="E5" s="242"/>
      <c r="F5" s="242"/>
      <c r="G5" s="242"/>
      <c r="H5" s="25"/>
    </row>
    <row r="6" spans="1:8" s="11" customFormat="1" ht="16.5" thickBot="1"/>
    <row r="7" spans="1:8" s="9" customFormat="1" ht="79.5" thickBot="1">
      <c r="A7" s="30" t="s">
        <v>1</v>
      </c>
      <c r="B7" s="30" t="s">
        <v>21</v>
      </c>
      <c r="C7" s="30" t="s">
        <v>22</v>
      </c>
      <c r="D7" s="35" t="s">
        <v>223</v>
      </c>
      <c r="E7" s="30" t="s">
        <v>23</v>
      </c>
      <c r="F7" s="30" t="s">
        <v>24</v>
      </c>
      <c r="G7" s="30" t="s">
        <v>6</v>
      </c>
    </row>
    <row r="8" spans="1:8" s="11" customFormat="1" ht="18" customHeight="1">
      <c r="A8" s="60">
        <v>1</v>
      </c>
      <c r="B8" s="57" t="s">
        <v>55</v>
      </c>
      <c r="C8" s="92">
        <v>1</v>
      </c>
      <c r="D8" s="92"/>
      <c r="E8" s="60">
        <v>102000</v>
      </c>
      <c r="F8" s="71">
        <v>8000</v>
      </c>
      <c r="G8" s="71">
        <f t="shared" ref="G8:G21" si="0">E8+F8</f>
        <v>110000</v>
      </c>
    </row>
    <row r="9" spans="1:8" s="11" customFormat="1" ht="18" customHeight="1">
      <c r="A9" s="60">
        <v>2</v>
      </c>
      <c r="B9" s="69" t="s">
        <v>10</v>
      </c>
      <c r="C9" s="73">
        <v>0.5</v>
      </c>
      <c r="D9" s="73"/>
      <c r="E9" s="60">
        <v>44805</v>
      </c>
      <c r="F9" s="57"/>
      <c r="G9" s="71">
        <f t="shared" si="0"/>
        <v>44805</v>
      </c>
    </row>
    <row r="10" spans="1:8" s="11" customFormat="1" ht="18" customHeight="1">
      <c r="A10" s="60">
        <v>3</v>
      </c>
      <c r="B10" s="69" t="s">
        <v>10</v>
      </c>
      <c r="C10" s="73">
        <v>0.5</v>
      </c>
      <c r="D10" s="73"/>
      <c r="E10" s="60">
        <v>46309</v>
      </c>
      <c r="F10" s="57"/>
      <c r="G10" s="71">
        <f t="shared" si="0"/>
        <v>46309</v>
      </c>
    </row>
    <row r="11" spans="1:8" s="11" customFormat="1" ht="18" customHeight="1">
      <c r="A11" s="60">
        <v>4</v>
      </c>
      <c r="B11" s="69" t="s">
        <v>62</v>
      </c>
      <c r="C11" s="73">
        <v>0.5</v>
      </c>
      <c r="D11" s="73"/>
      <c r="E11" s="60">
        <v>46309</v>
      </c>
      <c r="F11" s="57"/>
      <c r="G11" s="71">
        <f t="shared" si="0"/>
        <v>46309</v>
      </c>
    </row>
    <row r="12" spans="1:8" s="11" customFormat="1" ht="18" customHeight="1">
      <c r="A12" s="60">
        <v>5</v>
      </c>
      <c r="B12" s="69" t="s">
        <v>56</v>
      </c>
      <c r="C12" s="73">
        <v>1</v>
      </c>
      <c r="D12" s="73"/>
      <c r="E12" s="60">
        <v>89611</v>
      </c>
      <c r="F12" s="57">
        <v>8000</v>
      </c>
      <c r="G12" s="71">
        <f t="shared" si="0"/>
        <v>97611</v>
      </c>
    </row>
    <row r="13" spans="1:8" s="11" customFormat="1" ht="18" customHeight="1">
      <c r="A13" s="60">
        <v>6</v>
      </c>
      <c r="B13" s="69" t="s">
        <v>58</v>
      </c>
      <c r="C13" s="73">
        <v>1</v>
      </c>
      <c r="D13" s="73"/>
      <c r="E13" s="60">
        <v>89611</v>
      </c>
      <c r="F13" s="57">
        <v>8000</v>
      </c>
      <c r="G13" s="71">
        <f t="shared" si="0"/>
        <v>97611</v>
      </c>
    </row>
    <row r="14" spans="1:8" s="11" customFormat="1" ht="18" customHeight="1">
      <c r="A14" s="60">
        <v>7</v>
      </c>
      <c r="B14" s="69" t="s">
        <v>57</v>
      </c>
      <c r="C14" s="73">
        <v>0.75</v>
      </c>
      <c r="D14" s="73"/>
      <c r="E14" s="60">
        <v>67208</v>
      </c>
      <c r="F14" s="57">
        <v>6000</v>
      </c>
      <c r="G14" s="71">
        <f t="shared" si="0"/>
        <v>73208</v>
      </c>
    </row>
    <row r="15" spans="1:8" s="11" customFormat="1" ht="18" customHeight="1">
      <c r="A15" s="60">
        <v>8</v>
      </c>
      <c r="B15" s="69" t="s">
        <v>63</v>
      </c>
      <c r="C15" s="73">
        <v>1</v>
      </c>
      <c r="D15" s="73"/>
      <c r="E15" s="60">
        <v>92618</v>
      </c>
      <c r="F15" s="57">
        <v>8000</v>
      </c>
      <c r="G15" s="71">
        <f t="shared" si="0"/>
        <v>100618</v>
      </c>
    </row>
    <row r="16" spans="1:8" s="11" customFormat="1" ht="18" customHeight="1">
      <c r="A16" s="60">
        <v>9</v>
      </c>
      <c r="B16" s="69" t="s">
        <v>36</v>
      </c>
      <c r="C16" s="73">
        <v>1</v>
      </c>
      <c r="D16" s="73"/>
      <c r="E16" s="60">
        <v>92618</v>
      </c>
      <c r="F16" s="57">
        <v>8000</v>
      </c>
      <c r="G16" s="71">
        <f t="shared" si="0"/>
        <v>100618</v>
      </c>
    </row>
    <row r="17" spans="1:8" s="11" customFormat="1" ht="18" customHeight="1">
      <c r="A17" s="60">
        <v>10</v>
      </c>
      <c r="B17" s="69" t="s">
        <v>18</v>
      </c>
      <c r="C17" s="73">
        <v>1</v>
      </c>
      <c r="D17" s="73"/>
      <c r="E17" s="60">
        <v>89611</v>
      </c>
      <c r="F17" s="57">
        <v>8000</v>
      </c>
      <c r="G17" s="71">
        <f t="shared" si="0"/>
        <v>97611</v>
      </c>
    </row>
    <row r="18" spans="1:8" s="11" customFormat="1" ht="18" customHeight="1">
      <c r="A18" s="60">
        <v>11</v>
      </c>
      <c r="B18" s="57" t="s">
        <v>59</v>
      </c>
      <c r="C18" s="60">
        <v>0.5</v>
      </c>
      <c r="D18" s="60"/>
      <c r="E18" s="60">
        <v>46309</v>
      </c>
      <c r="F18" s="57">
        <v>4000</v>
      </c>
      <c r="G18" s="71">
        <f t="shared" si="0"/>
        <v>50309</v>
      </c>
    </row>
    <row r="19" spans="1:8" s="11" customFormat="1" ht="18" customHeight="1">
      <c r="A19" s="60">
        <v>12</v>
      </c>
      <c r="B19" s="69" t="s">
        <v>17</v>
      </c>
      <c r="C19" s="60">
        <v>0.5</v>
      </c>
      <c r="D19" s="60"/>
      <c r="E19" s="60">
        <v>46309</v>
      </c>
      <c r="F19" s="57">
        <v>4000</v>
      </c>
      <c r="G19" s="71">
        <f t="shared" si="0"/>
        <v>50309</v>
      </c>
    </row>
    <row r="20" spans="1:8" s="11" customFormat="1" ht="18" customHeight="1">
      <c r="A20" s="60">
        <v>13</v>
      </c>
      <c r="B20" s="69" t="s">
        <v>64</v>
      </c>
      <c r="C20" s="60">
        <v>0.5</v>
      </c>
      <c r="D20" s="60"/>
      <c r="E20" s="60">
        <v>46309</v>
      </c>
      <c r="F20" s="57">
        <v>4000</v>
      </c>
      <c r="G20" s="71">
        <f t="shared" si="0"/>
        <v>50309</v>
      </c>
    </row>
    <row r="21" spans="1:8" s="11" customFormat="1" ht="18" customHeight="1">
      <c r="A21" s="60">
        <v>14</v>
      </c>
      <c r="B21" s="69" t="s">
        <v>64</v>
      </c>
      <c r="C21" s="60">
        <v>0.5</v>
      </c>
      <c r="D21" s="60"/>
      <c r="E21" s="60">
        <v>46309</v>
      </c>
      <c r="F21" s="57">
        <v>4000</v>
      </c>
      <c r="G21" s="71">
        <f t="shared" si="0"/>
        <v>50309</v>
      </c>
    </row>
    <row r="22" spans="1:8" s="11" customFormat="1" ht="25.5" customHeight="1">
      <c r="A22" s="60"/>
      <c r="B22" s="165" t="s">
        <v>225</v>
      </c>
      <c r="C22" s="166">
        <f>C8+C9+C10+C11+C12+C13+C14+C15+C16+C17+C18+C19+C20+C21</f>
        <v>10.25</v>
      </c>
      <c r="D22" s="166"/>
      <c r="E22" s="73">
        <f>E8+E9+E10+E11+E12+E13+E14+E15+E16+E17+E18+E19+E20+E21</f>
        <v>945936</v>
      </c>
      <c r="F22" s="168">
        <f>F8+F12+F13+F14+F15+F16+F17+F18+F19+F20+F21</f>
        <v>70000</v>
      </c>
      <c r="G22" s="169">
        <f>G8+G9+G10+G11+G12+G13+G14+G15+G16+G17+G18+G19+G20+G21</f>
        <v>1015936</v>
      </c>
      <c r="H22" s="105"/>
    </row>
    <row r="23" spans="1:8" s="11" customFormat="1" ht="15.75" customHeight="1">
      <c r="A23" s="60"/>
      <c r="B23" s="69"/>
      <c r="C23" s="73"/>
      <c r="D23" s="73"/>
      <c r="E23" s="73"/>
      <c r="F23" s="164"/>
      <c r="G23" s="167"/>
      <c r="H23" s="105"/>
    </row>
    <row r="24" spans="1:8" s="11" customFormat="1" ht="15.75" customHeight="1">
      <c r="A24" s="60"/>
      <c r="B24" s="62" t="s">
        <v>60</v>
      </c>
      <c r="C24" s="73"/>
      <c r="D24" s="73">
        <v>408</v>
      </c>
      <c r="E24" s="73">
        <v>1551172</v>
      </c>
      <c r="F24" s="164">
        <v>119600</v>
      </c>
      <c r="G24" s="170">
        <v>1670772</v>
      </c>
      <c r="H24" s="105"/>
    </row>
    <row r="25" spans="1:8" s="11" customFormat="1" ht="15.75" customHeight="1">
      <c r="A25" s="60"/>
      <c r="B25" s="14" t="s">
        <v>226</v>
      </c>
      <c r="C25" s="153"/>
      <c r="D25" s="153"/>
      <c r="E25" s="153">
        <f>E22</f>
        <v>945936</v>
      </c>
      <c r="F25" s="153">
        <v>2182791</v>
      </c>
      <c r="G25" s="12">
        <f>G24+G22</f>
        <v>2686708</v>
      </c>
      <c r="H25" s="105"/>
    </row>
    <row r="26" spans="1:8" s="20" customFormat="1" ht="24" customHeight="1">
      <c r="A26" s="205" t="s">
        <v>232</v>
      </c>
      <c r="B26" s="205"/>
      <c r="C26" s="205"/>
      <c r="D26" s="205"/>
      <c r="E26" s="205"/>
      <c r="F26" s="205"/>
      <c r="G26" s="190"/>
    </row>
    <row r="27" spans="1:8" s="22" customFormat="1">
      <c r="A27" s="188"/>
      <c r="B27" s="188" t="s">
        <v>233</v>
      </c>
      <c r="C27" s="24"/>
      <c r="D27" s="24"/>
      <c r="E27" s="24"/>
      <c r="F27" s="24"/>
    </row>
    <row r="28" spans="1:8" s="20" customFormat="1" ht="21" customHeight="1">
      <c r="A28" s="191" t="s">
        <v>28</v>
      </c>
      <c r="B28" s="191"/>
      <c r="C28" s="191"/>
      <c r="D28" s="191"/>
      <c r="E28" s="191"/>
      <c r="F28" s="191"/>
      <c r="G28" s="190"/>
    </row>
    <row r="29" spans="1:8" s="20" customFormat="1" ht="17.25" customHeight="1">
      <c r="A29" s="154"/>
      <c r="B29" s="188" t="s">
        <v>234</v>
      </c>
      <c r="D29" s="56"/>
      <c r="E29" s="56"/>
      <c r="F29" s="56"/>
    </row>
    <row r="30" spans="1:8" customFormat="1">
      <c r="A30" s="29"/>
      <c r="B30" s="29"/>
      <c r="C30" s="29"/>
      <c r="D30" s="29"/>
      <c r="E30" s="29"/>
      <c r="F30" s="29"/>
    </row>
    <row r="31" spans="1:8" customFormat="1" ht="15">
      <c r="A31" s="63"/>
      <c r="C31" s="5"/>
    </row>
    <row r="32" spans="1:8">
      <c r="E32" s="8"/>
      <c r="F32" s="8"/>
      <c r="G32" s="8"/>
    </row>
  </sheetData>
  <mergeCells count="6">
    <mergeCell ref="A26:F26"/>
    <mergeCell ref="E1:G1"/>
    <mergeCell ref="D2:G2"/>
    <mergeCell ref="D3:G3"/>
    <mergeCell ref="A5:G5"/>
    <mergeCell ref="A4:G4"/>
  </mergeCells>
  <pageMargins left="0.43307086614173229" right="0.27559055118110237" top="0.19685039370078741" bottom="0.31496062992125984" header="0.31496062992125984" footer="0.31496062992125984"/>
  <pageSetup paperSize="9" scale="7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Hamaynqapetaran</vt:lpstr>
      <vt:lpstr>Komunal (2)</vt:lpstr>
      <vt:lpstr>Tiv-1Marzadproc</vt:lpstr>
      <vt:lpstr>Qaxaqayin Marzadproc</vt:lpstr>
      <vt:lpstr>Mshakuyti Palat</vt:lpstr>
      <vt:lpstr>Tiv-1Mank</vt:lpstr>
      <vt:lpstr>Tiv-2Mank</vt:lpstr>
      <vt:lpstr>Tiv-1Med </vt:lpstr>
      <vt:lpstr>Tiv-2Med</vt:lpstr>
      <vt:lpstr>Qazaqayin Gradaran</vt:lpstr>
      <vt:lpstr>Mankakan Gradaran</vt:lpstr>
      <vt:lpstr>Gexarvesti Dproc19</vt:lpstr>
      <vt:lpstr>թիվ 3 մանկապարտեզ</vt:lpstr>
      <vt:lpstr>'Gexarvesti Dproc19'!Print_Area</vt:lpstr>
      <vt:lpstr>Hamaynqapetaran!Print_Area</vt:lpstr>
      <vt:lpstr>'Komunal (2)'!Print_Area</vt:lpstr>
      <vt:lpstr>'Mankakan Gradaran'!Print_Area</vt:lpstr>
      <vt:lpstr>'Mshakuyti Palat'!Print_Area</vt:lpstr>
      <vt:lpstr>'Qaxaqayin Marzadproc'!Print_Area</vt:lpstr>
      <vt:lpstr>'Qazaqayin Gradaran'!Print_Area</vt:lpstr>
      <vt:lpstr>'Tiv-1Mank'!Print_Area</vt:lpstr>
      <vt:lpstr>'Tiv-1Marzadproc'!Print_Area</vt:lpstr>
      <vt:lpstr>'Tiv-1Med '!Print_Area</vt:lpstr>
      <vt:lpstr>'Tiv-2Mank'!Print_Area</vt:lpstr>
      <vt:lpstr>'Tiv-2Med'!Print_Area</vt:lpstr>
      <vt:lpstr>'թիվ 3 մանկապարտեզ'!Print_Area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2020-02-08T21:19:08Z</dcterms:modified>
</cp:coreProperties>
</file>