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4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N39" i="4" l="1"/>
  <c r="M39" i="4"/>
  <c r="L39" i="4"/>
  <c r="K39" i="4"/>
  <c r="I39" i="4"/>
  <c r="E39" i="4"/>
  <c r="J41" i="4" s="1"/>
  <c r="C39" i="4"/>
  <c r="D39" i="4" s="1"/>
  <c r="D41" i="4" s="1"/>
  <c r="D38" i="4"/>
  <c r="D37" i="4"/>
  <c r="F36" i="4"/>
  <c r="D36" i="4"/>
  <c r="G36" i="4" s="1"/>
  <c r="D35" i="4"/>
  <c r="F34" i="4"/>
  <c r="D34" i="4"/>
  <c r="G34" i="4" s="1"/>
  <c r="F33" i="4"/>
  <c r="D33" i="4"/>
  <c r="G33" i="4" s="1"/>
  <c r="F32" i="4"/>
  <c r="D32" i="4"/>
  <c r="G32" i="4" s="1"/>
  <c r="F31" i="4"/>
  <c r="D31" i="4"/>
  <c r="G31" i="4" s="1"/>
  <c r="F30" i="4"/>
  <c r="D30" i="4"/>
  <c r="G30" i="4" s="1"/>
  <c r="F29" i="4"/>
  <c r="D29" i="4"/>
  <c r="G29" i="4" s="1"/>
  <c r="D28" i="4"/>
  <c r="F27" i="4"/>
  <c r="D27" i="4"/>
  <c r="G27" i="4" s="1"/>
  <c r="D26" i="4"/>
  <c r="F25" i="4"/>
  <c r="D25" i="4"/>
  <c r="G25" i="4" s="1"/>
  <c r="D24" i="4"/>
  <c r="F23" i="4"/>
  <c r="D23" i="4"/>
  <c r="G23" i="4" s="1"/>
  <c r="D22" i="4"/>
  <c r="D21" i="4"/>
  <c r="D20" i="4"/>
  <c r="D19" i="4"/>
  <c r="F18" i="4"/>
  <c r="D18" i="4"/>
  <c r="G18" i="4" s="1"/>
  <c r="D17" i="4"/>
  <c r="D16" i="4"/>
  <c r="D15" i="4"/>
  <c r="D14" i="4"/>
  <c r="D13" i="4"/>
  <c r="D12" i="4"/>
  <c r="J11" i="4"/>
  <c r="J39" i="4" s="1"/>
  <c r="H11" i="4"/>
  <c r="H39" i="4" s="1"/>
  <c r="F11" i="4"/>
  <c r="D11" i="4"/>
  <c r="G11" i="4" s="1"/>
  <c r="D10" i="4"/>
  <c r="D9" i="4"/>
  <c r="D8" i="4"/>
  <c r="F7" i="4"/>
  <c r="D7" i="4"/>
  <c r="G7" i="4" s="1"/>
  <c r="G39" i="4" l="1"/>
  <c r="C41" i="4"/>
  <c r="E41" i="4"/>
  <c r="F39" i="4"/>
  <c r="F41" i="4" l="1"/>
  <c r="G41" i="4"/>
</calcChain>
</file>

<file path=xl/sharedStrings.xml><?xml version="1.0" encoding="utf-8"?>
<sst xmlns="http://schemas.openxmlformats.org/spreadsheetml/2006/main" count="48" uniqueCount="39">
  <si>
    <t>-</t>
  </si>
  <si>
    <t>äÉ³Ý Ï³ï³ñáÕ³Ï³Ý</t>
  </si>
  <si>
    <t>30,04,2020թ դրությամբ</t>
  </si>
  <si>
    <t>ì³ñ¹»ÝÇëÇ Ð³Ù³ÛÝù³å»ï³ñ³Ý</t>
  </si>
  <si>
    <t>²Ûñù</t>
  </si>
  <si>
    <t>ì³ñ¹»ÝÇë</t>
  </si>
  <si>
    <t>Ü,ÞáñÅ³</t>
  </si>
  <si>
    <t>ì,ÞáñÅ³</t>
  </si>
  <si>
    <t>äÉ³Ý</t>
  </si>
  <si>
    <t>4 ամիս</t>
  </si>
  <si>
    <t>Մուտք</t>
  </si>
  <si>
    <t>Ï³ï %</t>
  </si>
  <si>
    <t>կատ %</t>
  </si>
  <si>
    <t>Ï³ï</t>
  </si>
  <si>
    <t>Ð³ñÏ³ï»ë³ÏÇ ³Ýí³ÝáõÙÁ</t>
  </si>
  <si>
    <t>պլան</t>
  </si>
  <si>
    <t>տարեկան</t>
  </si>
  <si>
    <t>¶áõÛù Ð³ñÏ ÞÇÝáõÃ</t>
  </si>
  <si>
    <t>*900155101265</t>
  </si>
  <si>
    <t>*900155101786</t>
  </si>
  <si>
    <t>ÐáÕÇ Ð³ñÏ</t>
  </si>
  <si>
    <t>¶áõÛù Ñ³ñÏ ÷áË³¹ñ³ÙÇçáóÝ»ñÇó</t>
  </si>
  <si>
    <t>î»Õ³Ï³Ý îáõñù</t>
  </si>
  <si>
    <t>ä»ï ïáõñù</t>
  </si>
  <si>
    <t>¸áï³óÇ³</t>
  </si>
  <si>
    <t>êáõµí»ÝóÇ³</t>
  </si>
  <si>
    <t>ÐáÕÇ ì³ñÓ³í×³ñ</t>
  </si>
  <si>
    <t>ä»ï ýáÝ¹Ç ÑáÕÇ í³ñÓ</t>
  </si>
  <si>
    <t>²ÛÉ ·áõÛùÇ í³ñÓ³í×³ñ</t>
  </si>
  <si>
    <t>ä»ï å³ïí»ñ øÎ²¶ µ³ÅÇÝ</t>
  </si>
  <si>
    <t>²Õµ³Ñ³ÝáõÃÛáõÝ</t>
  </si>
  <si>
    <t>ÌÝáÕ³Ï³Ý ÙÇçáóÝ»ñ</t>
  </si>
  <si>
    <t>ÙñóáõÛÃ ¨ ³Íáõñ¹Ý Ù³ë,í×</t>
  </si>
  <si>
    <t>²ÛÉ áã Ñ³ñÏ³ÛÇÝ »Ï³ÙáõïÝ»ñ</t>
  </si>
  <si>
    <t>Þ»Ýù»ñÇ ûñÇÝ³Ï³óÙ³Ý í×³ñ</t>
  </si>
  <si>
    <t>ì³ñã³Ï³Ý Çñ³í³Ë³Ëïáõ</t>
  </si>
  <si>
    <t>12³ÙÇë</t>
  </si>
  <si>
    <t>î³ñí³</t>
  </si>
  <si>
    <t>ê»÷³Ï³Ý »Ï³ÙáõïÝ»ñ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</si>
</sst>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sz val="11"/>
      <color theme="1"/>
      <name val="Arial LatArm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4" xfId="1" applyFont="1" applyBorder="1"/>
    <xf numFmtId="0" fontId="3" fillId="0" borderId="4" xfId="1" applyFont="1" applyBorder="1"/>
    <xf numFmtId="0" fontId="3" fillId="0" borderId="5" xfId="1" applyFont="1" applyBorder="1"/>
    <xf numFmtId="164" fontId="2" fillId="0" borderId="4" xfId="1" applyNumberFormat="1" applyFont="1" applyBorder="1"/>
    <xf numFmtId="3" fontId="2" fillId="0" borderId="4" xfId="1" applyNumberFormat="1" applyFont="1" applyBorder="1"/>
    <xf numFmtId="0" fontId="2" fillId="0" borderId="6" xfId="1" applyFont="1" applyFill="1" applyBorder="1"/>
    <xf numFmtId="2" fontId="2" fillId="0" borderId="4" xfId="1" applyNumberFormat="1" applyFont="1" applyBorder="1"/>
    <xf numFmtId="164" fontId="3" fillId="0" borderId="0" xfId="1" applyNumberFormat="1" applyFont="1"/>
    <xf numFmtId="164" fontId="2" fillId="0" borderId="0" xfId="1" applyNumberFormat="1" applyFont="1"/>
  </cellXfs>
  <cellStyles count="3">
    <cellStyle name="Normal 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E33" sqref="E33"/>
    </sheetView>
  </sheetViews>
  <sheetFormatPr defaultRowHeight="15" x14ac:dyDescent="0.25"/>
  <cols>
    <col min="1" max="1" width="4.140625" style="4" customWidth="1"/>
    <col min="2" max="2" width="27.85546875" style="4" customWidth="1"/>
    <col min="3" max="3" width="10.7109375" style="4" customWidth="1"/>
    <col min="4" max="4" width="10.28515625" style="4" customWidth="1"/>
    <col min="5" max="5" width="11.7109375" style="4" customWidth="1"/>
    <col min="6" max="9" width="9.140625" style="4"/>
    <col min="10" max="10" width="10.5703125" style="4" customWidth="1"/>
    <col min="11" max="16384" width="9.140625" style="4"/>
  </cols>
  <sheetData>
    <row r="1" spans="1:15" x14ac:dyDescent="0.25">
      <c r="A1" s="1" t="s">
        <v>0</v>
      </c>
      <c r="B1" s="1"/>
      <c r="C1" s="2"/>
      <c r="D1" s="3" t="s">
        <v>1</v>
      </c>
      <c r="E1" s="3"/>
      <c r="F1" s="3"/>
      <c r="G1" s="3"/>
      <c r="H1" s="3"/>
      <c r="I1" s="3"/>
      <c r="J1" s="2"/>
      <c r="K1" s="2"/>
      <c r="L1" s="2"/>
      <c r="M1" s="2"/>
      <c r="N1" s="2"/>
      <c r="O1" s="2"/>
    </row>
    <row r="2" spans="1:15" ht="15.75" thickBot="1" x14ac:dyDescent="0.3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1"/>
      <c r="B3" s="1" t="s">
        <v>2</v>
      </c>
      <c r="C3" s="5" t="s">
        <v>3</v>
      </c>
      <c r="D3" s="5"/>
      <c r="E3" s="5"/>
      <c r="F3" s="5"/>
      <c r="G3" s="5"/>
      <c r="H3" s="6" t="s">
        <v>4</v>
      </c>
      <c r="I3" s="7"/>
      <c r="J3" s="6" t="s">
        <v>5</v>
      </c>
      <c r="K3" s="7"/>
      <c r="L3" s="6" t="s">
        <v>6</v>
      </c>
      <c r="M3" s="7"/>
      <c r="N3" s="6" t="s">
        <v>7</v>
      </c>
      <c r="O3" s="7"/>
    </row>
    <row r="4" spans="1:15" x14ac:dyDescent="0.25">
      <c r="A4" s="8"/>
      <c r="B4" s="9"/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10" t="s">
        <v>8</v>
      </c>
      <c r="I4" s="10" t="s">
        <v>13</v>
      </c>
      <c r="J4" s="10" t="s">
        <v>8</v>
      </c>
      <c r="K4" s="10" t="s">
        <v>13</v>
      </c>
      <c r="L4" s="10" t="s">
        <v>8</v>
      </c>
      <c r="M4" s="10" t="s">
        <v>13</v>
      </c>
      <c r="N4" s="10" t="s">
        <v>8</v>
      </c>
      <c r="O4" s="10" t="s">
        <v>13</v>
      </c>
    </row>
    <row r="5" spans="1:15" x14ac:dyDescent="0.25">
      <c r="A5" s="9"/>
      <c r="B5" s="9" t="s">
        <v>14</v>
      </c>
      <c r="C5" s="8"/>
      <c r="D5" s="8" t="s">
        <v>15</v>
      </c>
      <c r="E5" s="9" t="s">
        <v>9</v>
      </c>
      <c r="F5" s="8" t="s">
        <v>16</v>
      </c>
      <c r="G5" s="8" t="s">
        <v>9</v>
      </c>
      <c r="H5" s="8"/>
      <c r="I5" s="8"/>
      <c r="J5" s="8"/>
      <c r="K5" s="8"/>
      <c r="L5" s="8"/>
      <c r="M5" s="8"/>
      <c r="N5" s="8"/>
      <c r="O5" s="8"/>
    </row>
    <row r="6" spans="1:1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8">
        <v>1</v>
      </c>
      <c r="B7" s="9" t="s">
        <v>17</v>
      </c>
      <c r="C7" s="8">
        <v>2753.2</v>
      </c>
      <c r="D7" s="11">
        <f>C7/12*4</f>
        <v>917.73333333333323</v>
      </c>
      <c r="E7" s="8">
        <v>1667.6</v>
      </c>
      <c r="F7" s="11">
        <f>E7/C7*100</f>
        <v>60.569519105041401</v>
      </c>
      <c r="G7" s="11">
        <f>E7/D7*100</f>
        <v>181.70855731512424</v>
      </c>
      <c r="H7" s="8">
        <v>0</v>
      </c>
      <c r="I7" s="8">
        <v>0</v>
      </c>
      <c r="J7" s="8">
        <v>2753.2</v>
      </c>
      <c r="K7" s="8">
        <v>0</v>
      </c>
      <c r="L7" s="8">
        <v>0</v>
      </c>
      <c r="M7" s="8">
        <v>0</v>
      </c>
      <c r="N7" s="8">
        <v>0</v>
      </c>
      <c r="O7" s="8">
        <v>0</v>
      </c>
    </row>
    <row r="8" spans="1:15" x14ac:dyDescent="0.25">
      <c r="A8" s="8"/>
      <c r="B8" s="12" t="s">
        <v>18</v>
      </c>
      <c r="C8" s="8"/>
      <c r="D8" s="11">
        <f t="shared" ref="D8:D39" si="0">C8/12*4</f>
        <v>0</v>
      </c>
      <c r="E8" s="11">
        <v>0</v>
      </c>
      <c r="F8" s="8"/>
      <c r="G8" s="11"/>
      <c r="H8" s="8"/>
      <c r="I8" s="8"/>
      <c r="J8" s="8"/>
      <c r="K8" s="8"/>
      <c r="L8" s="8"/>
      <c r="M8" s="8"/>
      <c r="N8" s="8"/>
      <c r="O8" s="8"/>
    </row>
    <row r="9" spans="1:15" x14ac:dyDescent="0.25">
      <c r="A9" s="8"/>
      <c r="B9" s="8" t="s">
        <v>19</v>
      </c>
      <c r="C9" s="8"/>
      <c r="D9" s="11">
        <f t="shared" si="0"/>
        <v>0</v>
      </c>
      <c r="E9" s="11">
        <v>0</v>
      </c>
      <c r="F9" s="8"/>
      <c r="G9" s="11"/>
      <c r="H9" s="8"/>
      <c r="I9" s="8"/>
      <c r="J9" s="8"/>
      <c r="K9" s="8"/>
      <c r="L9" s="8"/>
      <c r="M9" s="8"/>
      <c r="N9" s="8"/>
      <c r="O9" s="8"/>
    </row>
    <row r="10" spans="1:15" x14ac:dyDescent="0.25">
      <c r="A10" s="8"/>
      <c r="B10" s="8"/>
      <c r="C10" s="8"/>
      <c r="D10" s="11">
        <f t="shared" si="0"/>
        <v>0</v>
      </c>
      <c r="E10" s="8"/>
      <c r="F10" s="8"/>
      <c r="G10" s="11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8">
        <v>2</v>
      </c>
      <c r="B11" s="9" t="s">
        <v>20</v>
      </c>
      <c r="C11" s="8">
        <v>7857.5</v>
      </c>
      <c r="D11" s="11">
        <f t="shared" si="0"/>
        <v>2619.1666666666665</v>
      </c>
      <c r="E11" s="8">
        <v>1183.2</v>
      </c>
      <c r="F11" s="11">
        <f>E11/C11*100</f>
        <v>15.058224626153358</v>
      </c>
      <c r="G11" s="11">
        <f>E11/D11*100</f>
        <v>45.174673878460077</v>
      </c>
      <c r="H11" s="8">
        <f>1298.3-0.8</f>
        <v>1297.5</v>
      </c>
      <c r="I11" s="8">
        <v>77.8</v>
      </c>
      <c r="J11" s="8">
        <f>11223.2-4700.8-63.6</f>
        <v>6458.8</v>
      </c>
      <c r="K11" s="8">
        <v>1046.0999999999999</v>
      </c>
      <c r="L11" s="8">
        <v>80.5</v>
      </c>
      <c r="M11" s="8">
        <v>0</v>
      </c>
      <c r="N11" s="8">
        <v>14.5</v>
      </c>
      <c r="O11" s="8">
        <v>0</v>
      </c>
    </row>
    <row r="12" spans="1:15" x14ac:dyDescent="0.25">
      <c r="A12" s="8"/>
      <c r="B12" s="8">
        <v>101026</v>
      </c>
      <c r="C12" s="8"/>
      <c r="D12" s="11">
        <f t="shared" si="0"/>
        <v>0</v>
      </c>
      <c r="E12" s="8"/>
      <c r="F12" s="8"/>
      <c r="G12" s="11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8"/>
      <c r="B13" s="8">
        <v>101034</v>
      </c>
      <c r="C13" s="8"/>
      <c r="D13" s="11">
        <f t="shared" si="0"/>
        <v>0</v>
      </c>
      <c r="E13" s="8"/>
      <c r="F13" s="8"/>
      <c r="G13" s="11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8"/>
      <c r="B14" s="8">
        <v>123038</v>
      </c>
      <c r="C14" s="8"/>
      <c r="D14" s="11">
        <f t="shared" si="0"/>
        <v>0</v>
      </c>
      <c r="E14" s="8"/>
      <c r="F14" s="8"/>
      <c r="G14" s="11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8"/>
      <c r="B15" s="8">
        <v>125033</v>
      </c>
      <c r="C15" s="8"/>
      <c r="D15" s="11">
        <f t="shared" si="0"/>
        <v>0</v>
      </c>
      <c r="E15" s="8"/>
      <c r="F15" s="8"/>
      <c r="G15" s="11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8"/>
      <c r="B16" s="8">
        <v>124036</v>
      </c>
      <c r="C16" s="8"/>
      <c r="D16" s="11">
        <f t="shared" si="0"/>
        <v>0</v>
      </c>
      <c r="E16" s="8"/>
      <c r="F16" s="8"/>
      <c r="G16" s="11"/>
      <c r="H16" s="8"/>
      <c r="I16" s="8"/>
      <c r="J16" s="8"/>
      <c r="K16" s="8"/>
      <c r="L16" s="8"/>
      <c r="M16" s="8"/>
      <c r="N16" s="8"/>
      <c r="O16" s="8"/>
    </row>
    <row r="17" spans="1:16" x14ac:dyDescent="0.25">
      <c r="A17" s="8"/>
      <c r="B17" s="8"/>
      <c r="C17" s="8"/>
      <c r="D17" s="11">
        <f t="shared" si="0"/>
        <v>0</v>
      </c>
      <c r="E17" s="8"/>
      <c r="F17" s="8"/>
      <c r="G17" s="11"/>
      <c r="H17" s="8"/>
      <c r="I17" s="8"/>
      <c r="J17" s="8"/>
      <c r="K17" s="8"/>
      <c r="L17" s="8"/>
      <c r="M17" s="8"/>
      <c r="N17" s="8"/>
      <c r="O17" s="8"/>
    </row>
    <row r="18" spans="1:16" x14ac:dyDescent="0.25">
      <c r="A18" s="8">
        <v>3</v>
      </c>
      <c r="B18" s="9" t="s">
        <v>21</v>
      </c>
      <c r="C18" s="8">
        <v>51718.3</v>
      </c>
      <c r="D18" s="11">
        <f t="shared" si="0"/>
        <v>17239.433333333334</v>
      </c>
      <c r="E18" s="11">
        <v>13341.7</v>
      </c>
      <c r="F18" s="11">
        <f>E18/C18*100</f>
        <v>25.796864939489506</v>
      </c>
      <c r="G18" s="11">
        <f>E18/D18*100</f>
        <v>77.3905948184685</v>
      </c>
      <c r="H18" s="8">
        <v>0</v>
      </c>
      <c r="I18" s="8">
        <v>0</v>
      </c>
      <c r="J18" s="8">
        <v>51718.3</v>
      </c>
      <c r="K18" s="8">
        <v>0</v>
      </c>
      <c r="L18" s="8"/>
      <c r="M18" s="8">
        <v>0</v>
      </c>
      <c r="N18" s="8"/>
      <c r="O18" s="8">
        <v>0</v>
      </c>
    </row>
    <row r="19" spans="1:16" x14ac:dyDescent="0.25">
      <c r="A19" s="8"/>
      <c r="B19" s="8">
        <v>101059</v>
      </c>
      <c r="C19" s="11"/>
      <c r="D19" s="11">
        <f t="shared" si="0"/>
        <v>0</v>
      </c>
      <c r="E19" s="11"/>
      <c r="F19" s="11"/>
      <c r="G19" s="11"/>
      <c r="H19" s="11"/>
      <c r="I19" s="11"/>
      <c r="J19" s="11"/>
      <c r="K19" s="11">
        <v>13259.2</v>
      </c>
      <c r="L19" s="11"/>
      <c r="M19" s="11"/>
      <c r="N19" s="11"/>
      <c r="O19" s="11"/>
    </row>
    <row r="20" spans="1:16" x14ac:dyDescent="0.25">
      <c r="A20" s="8"/>
      <c r="B20" s="8">
        <v>123020</v>
      </c>
      <c r="C20" s="8"/>
      <c r="D20" s="11">
        <f t="shared" si="0"/>
        <v>0</v>
      </c>
      <c r="E20" s="8"/>
      <c r="F20" s="8"/>
      <c r="G20" s="11"/>
      <c r="H20" s="8"/>
      <c r="I20" s="8"/>
      <c r="J20" s="8"/>
      <c r="K20" s="8"/>
      <c r="L20" s="8"/>
      <c r="M20" s="8"/>
      <c r="N20" s="8"/>
      <c r="O20" s="8"/>
    </row>
    <row r="21" spans="1:16" x14ac:dyDescent="0.25">
      <c r="A21" s="8"/>
      <c r="B21" s="8">
        <v>125025</v>
      </c>
      <c r="C21" s="8"/>
      <c r="D21" s="11">
        <f t="shared" si="0"/>
        <v>0</v>
      </c>
      <c r="E21" s="8"/>
      <c r="F21" s="8"/>
      <c r="G21" s="11"/>
      <c r="H21" s="8"/>
      <c r="I21" s="8"/>
      <c r="J21" s="8"/>
      <c r="K21" s="8"/>
      <c r="L21" s="8"/>
      <c r="M21" s="8"/>
      <c r="N21" s="8"/>
      <c r="O21" s="8"/>
    </row>
    <row r="22" spans="1:16" x14ac:dyDescent="0.25">
      <c r="A22" s="8"/>
      <c r="B22" s="8">
        <v>124028</v>
      </c>
      <c r="C22" s="8"/>
      <c r="D22" s="11">
        <f t="shared" si="0"/>
        <v>0</v>
      </c>
      <c r="E22" s="8"/>
      <c r="F22" s="8"/>
      <c r="G22" s="11"/>
      <c r="H22" s="8"/>
      <c r="I22" s="8"/>
      <c r="J22" s="8"/>
      <c r="K22" s="8"/>
      <c r="L22" s="8"/>
      <c r="M22" s="8"/>
      <c r="N22" s="8"/>
      <c r="O22" s="8"/>
    </row>
    <row r="23" spans="1:16" x14ac:dyDescent="0.25">
      <c r="A23" s="8">
        <v>4</v>
      </c>
      <c r="B23" s="9" t="s">
        <v>22</v>
      </c>
      <c r="C23" s="8">
        <v>3400</v>
      </c>
      <c r="D23" s="11">
        <f t="shared" si="0"/>
        <v>1133.3333333333333</v>
      </c>
      <c r="E23" s="11">
        <v>697</v>
      </c>
      <c r="F23" s="11">
        <f>E23/C23*100</f>
        <v>20.5</v>
      </c>
      <c r="G23" s="11">
        <f>E23/D23*100</f>
        <v>61.5</v>
      </c>
      <c r="H23" s="8"/>
      <c r="I23" s="8"/>
      <c r="J23" s="8">
        <v>3400</v>
      </c>
      <c r="K23" s="8">
        <v>697</v>
      </c>
      <c r="L23" s="8"/>
      <c r="M23" s="8"/>
      <c r="N23" s="8"/>
      <c r="O23" s="8"/>
    </row>
    <row r="24" spans="1:16" x14ac:dyDescent="0.25">
      <c r="A24" s="8"/>
      <c r="B24" s="9"/>
      <c r="C24" s="8"/>
      <c r="D24" s="11">
        <f t="shared" si="0"/>
        <v>0</v>
      </c>
      <c r="E24" s="8"/>
      <c r="F24" s="11"/>
      <c r="G24" s="11"/>
      <c r="H24" s="8"/>
      <c r="I24" s="8"/>
      <c r="J24" s="8"/>
      <c r="K24" s="8"/>
      <c r="L24" s="8"/>
      <c r="M24" s="8"/>
      <c r="N24" s="8"/>
      <c r="O24" s="8"/>
    </row>
    <row r="25" spans="1:16" x14ac:dyDescent="0.25">
      <c r="A25" s="8">
        <v>5</v>
      </c>
      <c r="B25" s="9" t="s">
        <v>23</v>
      </c>
      <c r="C25" s="8">
        <v>5500</v>
      </c>
      <c r="D25" s="11">
        <f t="shared" si="0"/>
        <v>1833.3333333333333</v>
      </c>
      <c r="E25" s="8">
        <v>1689.9</v>
      </c>
      <c r="F25" s="11">
        <f>E25/C25*100</f>
        <v>30.725454545454546</v>
      </c>
      <c r="G25" s="11">
        <f>E25/D25*100</f>
        <v>92.176363636363646</v>
      </c>
      <c r="H25" s="8"/>
      <c r="I25" s="8"/>
      <c r="J25" s="8">
        <v>5500</v>
      </c>
      <c r="K25" s="8">
        <v>0</v>
      </c>
      <c r="L25" s="8"/>
      <c r="M25" s="8"/>
      <c r="N25" s="8"/>
      <c r="O25" s="8"/>
    </row>
    <row r="26" spans="1:16" x14ac:dyDescent="0.25">
      <c r="A26" s="8"/>
      <c r="B26" s="9"/>
      <c r="C26" s="8"/>
      <c r="D26" s="11">
        <f t="shared" si="0"/>
        <v>0</v>
      </c>
      <c r="E26" s="8"/>
      <c r="F26" s="11"/>
      <c r="G26" s="11"/>
      <c r="H26" s="8"/>
      <c r="I26" s="8"/>
      <c r="J26" s="8"/>
      <c r="K26" s="8"/>
      <c r="L26" s="8"/>
      <c r="M26" s="8"/>
      <c r="N26" s="8"/>
      <c r="O26" s="8"/>
    </row>
    <row r="27" spans="1:16" x14ac:dyDescent="0.25">
      <c r="A27" s="8">
        <v>6</v>
      </c>
      <c r="B27" s="9" t="s">
        <v>24</v>
      </c>
      <c r="C27" s="8">
        <v>324302.3</v>
      </c>
      <c r="D27" s="11">
        <f t="shared" si="0"/>
        <v>108100.76666666666</v>
      </c>
      <c r="E27" s="8">
        <v>82755.7</v>
      </c>
      <c r="F27" s="11">
        <f>E27/C27*100</f>
        <v>25.518073723189755</v>
      </c>
      <c r="G27" s="11">
        <f>E27/D27*100</f>
        <v>76.55422116956926</v>
      </c>
      <c r="H27" s="8"/>
      <c r="I27" s="8"/>
      <c r="J27" s="8">
        <v>324302.3</v>
      </c>
      <c r="K27" s="8">
        <v>0</v>
      </c>
      <c r="L27" s="8"/>
      <c r="M27" s="8"/>
      <c r="N27" s="8"/>
      <c r="O27" s="8"/>
    </row>
    <row r="28" spans="1:16" x14ac:dyDescent="0.25">
      <c r="A28" s="8">
        <v>7</v>
      </c>
      <c r="B28" s="9" t="s">
        <v>25</v>
      </c>
      <c r="C28" s="11">
        <v>8401.2000000000007</v>
      </c>
      <c r="D28" s="11">
        <f t="shared" si="0"/>
        <v>2800.4</v>
      </c>
      <c r="E28" s="11">
        <v>1680.2</v>
      </c>
      <c r="F28" s="11"/>
      <c r="G28" s="11"/>
      <c r="H28" s="11"/>
      <c r="I28" s="11"/>
      <c r="J28" s="11">
        <v>8401.2000000000007</v>
      </c>
      <c r="K28" s="11"/>
      <c r="L28" s="11"/>
      <c r="M28" s="11"/>
      <c r="N28" s="11"/>
      <c r="O28" s="11"/>
    </row>
    <row r="29" spans="1:16" x14ac:dyDescent="0.25">
      <c r="A29" s="8">
        <v>8</v>
      </c>
      <c r="B29" s="9" t="s">
        <v>26</v>
      </c>
      <c r="C29" s="8">
        <v>16567.5</v>
      </c>
      <c r="D29" s="11">
        <f t="shared" si="0"/>
        <v>5522.5</v>
      </c>
      <c r="E29" s="11">
        <v>1757.4</v>
      </c>
      <c r="F29" s="11">
        <f t="shared" ref="F29:F34" si="1">E29/C29*100</f>
        <v>10.607514712539611</v>
      </c>
      <c r="G29" s="11">
        <f t="shared" ref="G29:G34" si="2">E29/D29*100</f>
        <v>31.822544137618834</v>
      </c>
      <c r="H29" s="8">
        <v>6377.1</v>
      </c>
      <c r="I29" s="8">
        <v>1087.8</v>
      </c>
      <c r="J29" s="8">
        <v>3805</v>
      </c>
      <c r="K29" s="8">
        <v>629.70000000000005</v>
      </c>
      <c r="L29" s="8">
        <v>4134.7</v>
      </c>
      <c r="M29" s="8">
        <v>40.200000000000003</v>
      </c>
      <c r="N29" s="11">
        <v>2313</v>
      </c>
      <c r="O29" s="8">
        <v>0</v>
      </c>
      <c r="P29" s="13"/>
    </row>
    <row r="30" spans="1:16" x14ac:dyDescent="0.25">
      <c r="A30" s="8">
        <v>9</v>
      </c>
      <c r="B30" s="9" t="s">
        <v>27</v>
      </c>
      <c r="C30" s="8">
        <v>15</v>
      </c>
      <c r="D30" s="11">
        <f t="shared" si="0"/>
        <v>5</v>
      </c>
      <c r="E30" s="8">
        <v>0</v>
      </c>
      <c r="F30" s="11">
        <f t="shared" si="1"/>
        <v>0</v>
      </c>
      <c r="G30" s="11">
        <f t="shared" si="2"/>
        <v>0</v>
      </c>
      <c r="H30" s="8">
        <v>0</v>
      </c>
      <c r="I30" s="8">
        <v>0</v>
      </c>
      <c r="J30" s="8"/>
      <c r="K30" s="8">
        <v>0</v>
      </c>
      <c r="L30" s="8"/>
      <c r="M30" s="8"/>
      <c r="N30" s="8"/>
      <c r="O30" s="8"/>
    </row>
    <row r="31" spans="1:16" x14ac:dyDescent="0.25">
      <c r="A31" s="8">
        <v>10</v>
      </c>
      <c r="B31" s="9" t="s">
        <v>28</v>
      </c>
      <c r="C31" s="8">
        <v>5000</v>
      </c>
      <c r="D31" s="11">
        <f t="shared" si="0"/>
        <v>1666.6666666666667</v>
      </c>
      <c r="E31" s="8">
        <v>1283.5999999999999</v>
      </c>
      <c r="F31" s="11">
        <f t="shared" si="1"/>
        <v>25.672000000000001</v>
      </c>
      <c r="G31" s="11">
        <f t="shared" si="2"/>
        <v>77.015999999999991</v>
      </c>
      <c r="H31" s="8"/>
      <c r="I31" s="8"/>
      <c r="J31" s="8">
        <v>5000</v>
      </c>
      <c r="K31" s="8">
        <v>0</v>
      </c>
      <c r="L31" s="8"/>
      <c r="M31" s="8"/>
      <c r="N31" s="8"/>
      <c r="O31" s="8"/>
    </row>
    <row r="32" spans="1:16" x14ac:dyDescent="0.25">
      <c r="A32" s="8">
        <v>11</v>
      </c>
      <c r="B32" s="9" t="s">
        <v>29</v>
      </c>
      <c r="C32" s="8">
        <v>3664.5</v>
      </c>
      <c r="D32" s="11">
        <f t="shared" si="0"/>
        <v>1221.5</v>
      </c>
      <c r="E32" s="8">
        <v>740.6</v>
      </c>
      <c r="F32" s="11">
        <f t="shared" si="1"/>
        <v>20.210124164278891</v>
      </c>
      <c r="G32" s="11">
        <f t="shared" si="2"/>
        <v>60.630372492836685</v>
      </c>
      <c r="H32" s="8"/>
      <c r="I32" s="8"/>
      <c r="J32" s="8">
        <v>3664.5</v>
      </c>
      <c r="K32" s="8">
        <v>0</v>
      </c>
      <c r="L32" s="8"/>
      <c r="M32" s="8"/>
      <c r="N32" s="8"/>
      <c r="O32" s="8"/>
    </row>
    <row r="33" spans="1:15" x14ac:dyDescent="0.25">
      <c r="A33" s="8">
        <v>12</v>
      </c>
      <c r="B33" s="9" t="s">
        <v>30</v>
      </c>
      <c r="C33" s="8">
        <v>9000</v>
      </c>
      <c r="D33" s="11">
        <f t="shared" si="0"/>
        <v>3000</v>
      </c>
      <c r="E33" s="8">
        <v>1661.1</v>
      </c>
      <c r="F33" s="11">
        <f t="shared" si="1"/>
        <v>18.456666666666667</v>
      </c>
      <c r="G33" s="11">
        <f t="shared" si="2"/>
        <v>55.37</v>
      </c>
      <c r="H33" s="8"/>
      <c r="I33" s="8"/>
      <c r="J33" s="8">
        <v>9000</v>
      </c>
      <c r="K33" s="8">
        <v>0</v>
      </c>
      <c r="L33" s="8"/>
      <c r="M33" s="8"/>
      <c r="N33" s="8"/>
      <c r="O33" s="8"/>
    </row>
    <row r="34" spans="1:15" x14ac:dyDescent="0.25">
      <c r="A34" s="8">
        <v>13</v>
      </c>
      <c r="B34" s="9" t="s">
        <v>31</v>
      </c>
      <c r="C34" s="8">
        <v>14500</v>
      </c>
      <c r="D34" s="11">
        <f t="shared" si="0"/>
        <v>4833.333333333333</v>
      </c>
      <c r="E34" s="8">
        <v>2019.2</v>
      </c>
      <c r="F34" s="11">
        <f t="shared" si="1"/>
        <v>13.925517241379309</v>
      </c>
      <c r="G34" s="11">
        <f t="shared" si="2"/>
        <v>41.776551724137931</v>
      </c>
      <c r="H34" s="8"/>
      <c r="I34" s="8"/>
      <c r="J34" s="8">
        <v>14500</v>
      </c>
      <c r="K34" s="8">
        <v>0</v>
      </c>
      <c r="L34" s="8"/>
      <c r="M34" s="8"/>
      <c r="N34" s="8"/>
      <c r="O34" s="8"/>
    </row>
    <row r="35" spans="1:15" x14ac:dyDescent="0.25">
      <c r="A35" s="8">
        <v>14</v>
      </c>
      <c r="B35" s="9" t="s">
        <v>32</v>
      </c>
      <c r="C35" s="8"/>
      <c r="D35" s="11">
        <f t="shared" si="0"/>
        <v>0</v>
      </c>
      <c r="E35" s="11">
        <v>111.7</v>
      </c>
      <c r="F35" s="11"/>
      <c r="G35" s="11"/>
      <c r="H35" s="8"/>
      <c r="I35" s="8"/>
      <c r="J35" s="8"/>
      <c r="K35" s="8">
        <v>0</v>
      </c>
      <c r="L35" s="8"/>
      <c r="M35" s="8"/>
      <c r="N35" s="8"/>
      <c r="O35" s="8"/>
    </row>
    <row r="36" spans="1:15" x14ac:dyDescent="0.25">
      <c r="A36" s="8">
        <v>15</v>
      </c>
      <c r="B36" s="9" t="s">
        <v>33</v>
      </c>
      <c r="C36" s="8">
        <v>2720</v>
      </c>
      <c r="D36" s="11">
        <f t="shared" si="0"/>
        <v>906.66666666666663</v>
      </c>
      <c r="E36" s="8">
        <v>492.7</v>
      </c>
      <c r="F36" s="14">
        <f>E36/C36*100</f>
        <v>18.113970588235293</v>
      </c>
      <c r="G36" s="11">
        <f>E36/D36*100</f>
        <v>54.341911764705884</v>
      </c>
      <c r="H36" s="8"/>
      <c r="I36" s="8"/>
      <c r="J36" s="8">
        <v>2720</v>
      </c>
      <c r="K36" s="8">
        <v>0</v>
      </c>
      <c r="L36" s="8"/>
      <c r="M36" s="8"/>
      <c r="N36" s="8"/>
      <c r="O36" s="8"/>
    </row>
    <row r="37" spans="1:15" x14ac:dyDescent="0.25">
      <c r="A37" s="8">
        <v>16</v>
      </c>
      <c r="B37" s="9" t="s">
        <v>34</v>
      </c>
      <c r="C37" s="8"/>
      <c r="D37" s="11">
        <f t="shared" si="0"/>
        <v>0</v>
      </c>
      <c r="E37" s="8">
        <v>867.3</v>
      </c>
      <c r="F37" s="8"/>
      <c r="G37" s="11"/>
      <c r="H37" s="8"/>
      <c r="I37" s="8"/>
      <c r="J37" s="8"/>
      <c r="K37" s="8">
        <v>0</v>
      </c>
      <c r="L37" s="8"/>
      <c r="M37" s="8"/>
      <c r="N37" s="8"/>
      <c r="O37" s="8"/>
    </row>
    <row r="38" spans="1:15" x14ac:dyDescent="0.25">
      <c r="A38" s="8">
        <v>17</v>
      </c>
      <c r="B38" s="9" t="s">
        <v>35</v>
      </c>
      <c r="C38" s="8"/>
      <c r="D38" s="11">
        <f t="shared" si="0"/>
        <v>0</v>
      </c>
      <c r="E38" s="11">
        <v>450</v>
      </c>
      <c r="F38" s="8"/>
      <c r="G38" s="11"/>
      <c r="H38" s="8"/>
      <c r="I38" s="8"/>
      <c r="J38" s="8"/>
      <c r="K38" s="8">
        <v>0</v>
      </c>
      <c r="L38" s="8"/>
      <c r="M38" s="8"/>
      <c r="N38" s="8"/>
      <c r="O38" s="8"/>
    </row>
    <row r="39" spans="1:15" x14ac:dyDescent="0.25">
      <c r="A39" s="8"/>
      <c r="B39" s="9"/>
      <c r="C39" s="11">
        <f>C7+C11+C18+C24+C25+C27+C29+C30+C31+C32+C33+C34+C36+C37+C23+C35+C38+C28</f>
        <v>455399.5</v>
      </c>
      <c r="D39" s="11">
        <f t="shared" si="0"/>
        <v>151799.83333333334</v>
      </c>
      <c r="E39" s="11">
        <f>E7+E11+E18+E24+E25+E27+E29+E30+E31+E32+E33+E34+E36+E37+E23+E35+E38</f>
        <v>110718.70000000001</v>
      </c>
      <c r="F39" s="11">
        <f>E39/C39*100</f>
        <v>24.312433368943097</v>
      </c>
      <c r="G39" s="11">
        <f>E39/D39*100</f>
        <v>72.937300106829284</v>
      </c>
      <c r="H39" s="8">
        <f>H7+H11+H18+H24+H25+H27+H29+H30+H31+H32+H33+H34+H36+H37+H23</f>
        <v>7674.6</v>
      </c>
      <c r="I39" s="8">
        <f>I7+I11+I18+I24+I25+I27+I29+I30+I31+I32+I33+I34+I36+I37+I23</f>
        <v>1165.5999999999999</v>
      </c>
      <c r="J39" s="8">
        <f>J7+J11+J18+J24+J25+J27+J29+J30+J31+J32+J33+J34+J36+J37+J23</f>
        <v>432822.1</v>
      </c>
      <c r="K39" s="8">
        <f>K7+K11+K18+K24+K25+K27+K29+K30+K31+K32+K33+K34+K36+K37+K23+K35+K38</f>
        <v>2372.8000000000002</v>
      </c>
      <c r="L39" s="8">
        <f>L7+L11+L18+L24+L25+L27+L29+L30+L31+L32+L33+L34+L36+L37+L23</f>
        <v>4215.2</v>
      </c>
      <c r="M39" s="8">
        <f>M7+M11+M18+M24+M25+M27+M29+M30+M31+M32+M33+M34+M36+M37+M23</f>
        <v>40.200000000000003</v>
      </c>
      <c r="N39" s="8">
        <f>N7+N11+N18+N24+N25+N27+N29+N30+N31+N32+N33+N34+N36+N37+N23</f>
        <v>2327.5</v>
      </c>
      <c r="O39" s="8">
        <v>0</v>
      </c>
    </row>
    <row r="40" spans="1:15" x14ac:dyDescent="0.25">
      <c r="A40" s="1"/>
      <c r="B40" s="1"/>
      <c r="C40" s="1"/>
      <c r="D40" s="1"/>
      <c r="E40" s="15">
        <v>332128</v>
      </c>
      <c r="F40" s="2" t="s">
        <v>36</v>
      </c>
      <c r="G40" s="2" t="s">
        <v>37</v>
      </c>
      <c r="H40" s="1"/>
      <c r="I40" s="1"/>
      <c r="J40" s="16"/>
      <c r="K40" s="1"/>
      <c r="L40" s="1"/>
      <c r="M40" s="1"/>
      <c r="N40" s="1"/>
      <c r="O40" s="1"/>
    </row>
    <row r="41" spans="1:15" x14ac:dyDescent="0.25">
      <c r="A41" s="1"/>
      <c r="B41" s="2" t="s">
        <v>38</v>
      </c>
      <c r="C41" s="16">
        <f>C39-C32-C27-C28</f>
        <v>119031.50000000001</v>
      </c>
      <c r="D41" s="16">
        <f>D39-D32-D27</f>
        <v>42477.56666666668</v>
      </c>
      <c r="E41" s="16">
        <f>E39-E32-E27</f>
        <v>27222.400000000009</v>
      </c>
      <c r="F41" s="16">
        <f>E41/D41*100</f>
        <v>64.086533519261536</v>
      </c>
      <c r="G41" s="16">
        <f>E41/C41*100</f>
        <v>22.869912586164169</v>
      </c>
      <c r="H41" s="1"/>
      <c r="I41" s="1"/>
      <c r="J41" s="16">
        <f>E40-E39</f>
        <v>221409.3</v>
      </c>
      <c r="K41" s="1"/>
      <c r="L41" s="1"/>
      <c r="M41" s="1"/>
      <c r="N41" s="1"/>
      <c r="O41" s="1"/>
    </row>
  </sheetData>
  <mergeCells count="6">
    <mergeCell ref="D1:I1"/>
    <mergeCell ref="C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2020-04-27T09:08:59Z</dcterms:modified>
</cp:coreProperties>
</file>