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721800A9-9CFF-4C9D-9792-9D263BB15BC3}" xr6:coauthVersionLast="36" xr6:coauthVersionMax="36" xr10:uidLastSave="{00000000-0000-0000-0000-000000000000}"/>
  <bookViews>
    <workbookView xWindow="0" yWindow="0" windowWidth="28800" windowHeight="12225" tabRatio="903" firstSheet="3" activeTab="11" xr2:uid="{00000000-000D-0000-FFFF-FFFF00000000}"/>
  </bookViews>
  <sheets>
    <sheet name="համայնքապետարան  ․ " sheetId="1" r:id="rId1"/>
    <sheet name="կոմունալ տնտեդություն 104-Ա " sheetId="27" r:id="rId2"/>
    <sheet name="թիվ 1 մարզադպրոց" sheetId="3" r:id="rId3"/>
    <sheet name="քաղաքային մարզադպրոց" sheetId="25" r:id="rId4"/>
    <sheet name="թիվ 1 մանկապարտեզ" sheetId="6" r:id="rId5"/>
    <sheet name="թիվ 2 մանկապարտեզ" sheetId="7" r:id="rId6"/>
    <sheet name="թիվ 1 ՄԵԴ" sheetId="23" r:id="rId7"/>
    <sheet name="ԹԻՎ 2 ՄԵԴ" sheetId="15" r:id="rId8"/>
    <sheet name="թիվ 3 մանկապարտեզ" sheetId="17" r:id="rId9"/>
    <sheet name="qaxaqayin gradaran " sheetId="24" r:id="rId10"/>
    <sheet name="mankakan gradaran " sheetId="28" r:id="rId11"/>
    <sheet name="gexarvesti dproc" sheetId="29" r:id="rId12"/>
    <sheet name="mshakuyti palat" sheetId="30" r:id="rId13"/>
  </sheets>
  <definedNames>
    <definedName name="_xlnm.Print_Area" localSheetId="4">'թիվ 1 մանկապարտեզ'!$A$1:$F$40</definedName>
    <definedName name="_xlnm.Print_Area" localSheetId="2">'թիվ 1 մարզադպրոց'!$A$1:$F$30</definedName>
    <definedName name="_xlnm.Print_Area" localSheetId="6">'թիվ 1 ՄԵԴ'!$A$1:$G$35</definedName>
    <definedName name="_xlnm.Print_Area" localSheetId="5">'թիվ 2 մանկապարտեզ'!$A$1:$F$32</definedName>
    <definedName name="_xlnm.Print_Area" localSheetId="7">'ԹԻՎ 2 ՄԵԴ'!$A$1:$G$31</definedName>
    <definedName name="_xlnm.Print_Area" localSheetId="1">'կոմունալ տնտեդություն 104-Ա '!$A$1:$F$38</definedName>
    <definedName name="_xlnm.Print_Area" localSheetId="0">'համայնքապետարան  ․ '!$A$1:$I$75</definedName>
    <definedName name="_xlnm.Print_Area" localSheetId="3">'քաղաքային մարզադպրոց'!$A$1:$F$36</definedName>
  </definedNames>
  <calcPr calcId="191029"/>
</workbook>
</file>

<file path=xl/calcChain.xml><?xml version="1.0" encoding="utf-8"?>
<calcChain xmlns="http://schemas.openxmlformats.org/spreadsheetml/2006/main">
  <c r="F7" i="30" l="1"/>
  <c r="F35" i="30" s="1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C35" i="30"/>
  <c r="D35" i="30"/>
  <c r="E35" i="30"/>
  <c r="I7" i="29"/>
  <c r="I8" i="29"/>
  <c r="I15" i="29" s="1"/>
  <c r="I17" i="29" s="1"/>
  <c r="I9" i="29"/>
  <c r="I10" i="29"/>
  <c r="I11" i="29"/>
  <c r="I12" i="29"/>
  <c r="I13" i="29"/>
  <c r="I14" i="29"/>
  <c r="C15" i="29"/>
  <c r="D15" i="29"/>
  <c r="D17" i="29" s="1"/>
  <c r="H15" i="29"/>
  <c r="H17" i="29"/>
  <c r="F8" i="28"/>
  <c r="F16" i="28" s="1"/>
  <c r="F9" i="28"/>
  <c r="F10" i="28"/>
  <c r="F11" i="28"/>
  <c r="F12" i="28"/>
  <c r="F13" i="28"/>
  <c r="F14" i="28"/>
  <c r="F15" i="28"/>
  <c r="C16" i="28"/>
  <c r="D16" i="28"/>
  <c r="E16" i="28"/>
  <c r="F8" i="24"/>
  <c r="F9" i="24"/>
  <c r="F10" i="24"/>
  <c r="F11" i="24"/>
  <c r="F19" i="24" s="1"/>
  <c r="F12" i="24"/>
  <c r="F13" i="24"/>
  <c r="F14" i="24"/>
  <c r="F15" i="24"/>
  <c r="F16" i="24"/>
  <c r="F17" i="24"/>
  <c r="F18" i="24"/>
  <c r="C19" i="24"/>
  <c r="D19" i="24"/>
  <c r="E19" i="24"/>
  <c r="G70" i="1" l="1"/>
  <c r="E34" i="27"/>
  <c r="F33" i="27"/>
  <c r="D34" i="27"/>
  <c r="C34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34" i="27" l="1"/>
  <c r="E30" i="25"/>
  <c r="D30" i="25"/>
  <c r="C30" i="25" l="1"/>
  <c r="F29" i="25" l="1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30" i="25" l="1"/>
  <c r="F71" i="1"/>
  <c r="H9" i="17" l="1"/>
  <c r="H8" i="17"/>
  <c r="H11" i="17" l="1"/>
  <c r="E22" i="15" l="1"/>
  <c r="E25" i="15" s="1"/>
  <c r="F22" i="15"/>
  <c r="F25" i="15" s="1"/>
  <c r="C22" i="15"/>
  <c r="G23" i="23"/>
  <c r="F22" i="23"/>
  <c r="E22" i="23"/>
  <c r="C22" i="23"/>
  <c r="G21" i="23" l="1"/>
  <c r="G20" i="23"/>
  <c r="G19" i="23"/>
  <c r="G18" i="23"/>
  <c r="G17" i="23"/>
  <c r="G16" i="23"/>
  <c r="G15" i="23"/>
  <c r="G14" i="23"/>
  <c r="G13" i="23"/>
  <c r="G12" i="23"/>
  <c r="G11" i="23"/>
  <c r="G10" i="23"/>
  <c r="G9" i="23"/>
  <c r="G22" i="23" l="1"/>
  <c r="G24" i="23" s="1"/>
  <c r="G20" i="15" l="1"/>
  <c r="D34" i="6" l="1"/>
  <c r="F9" i="7" l="1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9" i="6" l="1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G60" i="1" l="1"/>
  <c r="E22" i="3" l="1"/>
  <c r="D22" i="3"/>
  <c r="C22" i="3"/>
  <c r="G61" i="1" l="1"/>
  <c r="C28" i="7" l="1"/>
  <c r="G40" i="1" l="1"/>
  <c r="G31" i="1"/>
  <c r="G69" i="1" l="1"/>
  <c r="G68" i="1"/>
  <c r="C34" i="6"/>
  <c r="E34" i="6" l="1"/>
  <c r="F34" i="6" l="1"/>
  <c r="E11" i="17"/>
  <c r="D11" i="17"/>
  <c r="C11" i="17"/>
  <c r="F8" i="17"/>
  <c r="G42" i="1"/>
  <c r="F11" i="17" l="1"/>
  <c r="G21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22" i="15" l="1"/>
  <c r="G25" i="15" s="1"/>
  <c r="E28" i="7"/>
  <c r="D28" i="7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 l="1"/>
  <c r="G56" i="1"/>
  <c r="G46" i="1"/>
  <c r="G50" i="1" l="1"/>
  <c r="G67" i="1" l="1"/>
  <c r="G66" i="1"/>
  <c r="G65" i="1"/>
  <c r="G64" i="1"/>
  <c r="G63" i="1"/>
  <c r="G62" i="1"/>
  <c r="G59" i="1"/>
  <c r="G58" i="1"/>
  <c r="G57" i="1"/>
  <c r="G54" i="1"/>
  <c r="G53" i="1"/>
  <c r="G52" i="1"/>
  <c r="G51" i="1"/>
  <c r="G49" i="1"/>
  <c r="G48" i="1"/>
  <c r="G44" i="1"/>
  <c r="G41" i="1"/>
  <c r="G39" i="1"/>
  <c r="G38" i="1"/>
  <c r="G37" i="1"/>
  <c r="G35" i="1"/>
  <c r="G34" i="1"/>
  <c r="G33" i="1"/>
  <c r="G32" i="1"/>
  <c r="G30" i="1"/>
  <c r="G29" i="1"/>
  <c r="G27" i="1"/>
  <c r="G26" i="1"/>
  <c r="G25" i="1"/>
  <c r="G24" i="1"/>
  <c r="G23" i="1"/>
  <c r="G22" i="1"/>
  <c r="G21" i="1"/>
  <c r="G20" i="1"/>
  <c r="G19" i="1"/>
  <c r="G17" i="1"/>
  <c r="G15" i="1"/>
  <c r="G14" i="1"/>
  <c r="G13" i="1"/>
  <c r="G12" i="1"/>
  <c r="G11" i="1"/>
  <c r="G9" i="1"/>
  <c r="G71" i="1" l="1"/>
  <c r="F28" i="7" l="1"/>
</calcChain>
</file>

<file path=xl/sharedStrings.xml><?xml version="1.0" encoding="utf-8"?>
<sst xmlns="http://schemas.openxmlformats.org/spreadsheetml/2006/main" count="540" uniqueCount="239">
  <si>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</si>
  <si>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</si>
  <si>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</si>
  <si>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</si>
  <si>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</si>
  <si>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</si>
  <si>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</si>
  <si>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Ծննդյան տարեթիվ</t>
  </si>
  <si>
    <t>ՏÝûñ»Ý</t>
  </si>
  <si>
    <t>÷áËïÝûñ»Ý</t>
  </si>
  <si>
    <t>àôëÙ³ëí³ñ</t>
  </si>
  <si>
    <t>Հ³ßí³å³Ñ</t>
  </si>
  <si>
    <t>Գործավար</t>
  </si>
  <si>
    <t>Լ³µ³ñ³Ýï</t>
  </si>
  <si>
    <t>Էլեկտրիկ</t>
  </si>
  <si>
    <t>Ð³Ý¹»ñÓ³å³Ñ</t>
  </si>
  <si>
    <t>Ð³í³ù³ñ³ñ</t>
  </si>
  <si>
    <t>Ընդամենը</t>
  </si>
  <si>
    <t xml:space="preserve">Համայնքային ենթակայության  ՀՈԱԿ-ի  անվանումը 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</si>
  <si>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</si>
  <si>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</si>
  <si>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</si>
  <si>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</si>
  <si>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Բաժնի պետ</t>
  </si>
  <si>
    <t>Վարորդ</t>
  </si>
  <si>
    <t>Հավաքարար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</si>
  <si>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</si>
  <si>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</si>
  <si>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</si>
  <si>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</si>
  <si>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</si>
  <si>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</si>
  <si>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</si>
  <si>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</si>
  <si>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</si>
  <si>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</si>
  <si>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</si>
  <si>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Մանկավարժ</t>
  </si>
  <si>
    <t>Մեթոդիստ</t>
  </si>
  <si>
    <t>Պարուսույց</t>
  </si>
  <si>
    <t>Դիզայներ</t>
  </si>
  <si>
    <t>Բուժ քույր</t>
  </si>
  <si>
    <t>Այգեպան</t>
  </si>
  <si>
    <t>Դաստիրակ</t>
  </si>
  <si>
    <t>Դաստիրակի օգնական</t>
  </si>
  <si>
    <t>Եարժիշտական Դաստ,</t>
  </si>
  <si>
    <t>Խոհարար</t>
  </si>
  <si>
    <t>Խոհարար օգնական</t>
  </si>
  <si>
    <t>Դերձակ</t>
  </si>
  <si>
    <t>Հոգեբան</t>
  </si>
  <si>
    <t>îÝûñ»Ý</t>
  </si>
  <si>
    <t>Ð³ßí³å³Ñ</t>
  </si>
  <si>
    <t xml:space="preserve">îÝï»ëí³ñ </t>
  </si>
  <si>
    <t>¶áñÍ³í³ñ</t>
  </si>
  <si>
    <t>¶ñ³¹³ñ³Ý³í³ñ</t>
  </si>
  <si>
    <t>¸³ë³ïáõ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</si>
  <si>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</si>
  <si>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</si>
  <si>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</si>
  <si>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</si>
  <si>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</si>
  <si>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 xml:space="preserve">              Վարդենիսի  քաղաքի    ,,Քաղաքային   Գրադարան ,, ԵԲՀ</t>
  </si>
  <si>
    <t>Անու,Ազգանուն,Հայրանուն</t>
  </si>
  <si>
    <t>Համայնքի ղեկավարի տեղակալ</t>
  </si>
  <si>
    <t>Համայնքի ղեկավարի Խորհրդական</t>
  </si>
  <si>
    <t>Վարչական ղեկավար Ն,Շորժա</t>
  </si>
  <si>
    <t>Մինասյան Էդիկ  Հայկարամի</t>
  </si>
  <si>
    <t>Վարչական ղեկավար Վ,Շորժա</t>
  </si>
  <si>
    <t>Երանոսյան  Արտեմ  Վրեժի</t>
  </si>
  <si>
    <t>Շաբոյան  Արտյոմ  Սևակի</t>
  </si>
  <si>
    <t>ՀԱՄԱՅՆՔԱՅԻՆ ԾԱՌԱՅՈՒԹՅԱՆ ՊԱՇՏՈՆՆԵՐ</t>
  </si>
  <si>
    <t>Աշխատակազմի քարտուղար</t>
  </si>
  <si>
    <t>Զարոյան  Կամո  Ռազմիկի</t>
  </si>
  <si>
    <t xml:space="preserve">Ֆինանսատնտեսագիտական, եկամուտների հաշվառման և հավաքագրման, ծրագրերի կազմման և համակարգման բաժին
</t>
  </si>
  <si>
    <t>Պողոսյան  Պավլիկ  Ռազմիկի</t>
  </si>
  <si>
    <t>Գլխ մասնագետ</t>
  </si>
  <si>
    <t>Առաջատար մասնագետ</t>
  </si>
  <si>
    <t>Մնացականյան Գուրգեն Լիպարիտի</t>
  </si>
  <si>
    <t xml:space="preserve">Գևորգյան Վարդան Սեյրանի </t>
  </si>
  <si>
    <t>Ղազարյան Հարություն Վալոդյայի</t>
  </si>
  <si>
    <t>Երկրորդ կարգի մասնագետ</t>
  </si>
  <si>
    <t>Երանոսյան Մարա Սեյրանի</t>
  </si>
  <si>
    <t xml:space="preserve">  Քաղաքաշինության, բնապահպանության, գյուղատնտեսության և հողի վերահսկողության բաժին </t>
  </si>
  <si>
    <t>Աբգարյան Աբգար Ֆիրդուսի</t>
  </si>
  <si>
    <t>Գլխ,մասնագետ</t>
  </si>
  <si>
    <t>Մարգարյան Արտակ Յուրիկի</t>
  </si>
  <si>
    <t>Զարոյան Հրանտ Արամի</t>
  </si>
  <si>
    <t>Առաջին կարգի մասնագետ</t>
  </si>
  <si>
    <t>2-րդ կարգի մասնագետ</t>
  </si>
  <si>
    <t>Հակոբյան Մարտին Մարտիկի</t>
  </si>
  <si>
    <t xml:space="preserve">  ÎñÃáõÃÛ³Ý,Ùß³ÏáõÛÃÇ,ëåáñïÇ,»ñÇï³ë³ñ¹áõÃÛ³Ý ¨ ëáóÇ³É³Ï³Ý ³ç³ÏóáõÃÛ³Ý µ³ÅÇÝ </t>
  </si>
  <si>
    <t>Գլխավոր Մասնագետ</t>
  </si>
  <si>
    <t xml:space="preserve">Ղարիբյան Մարինե Անդրանիկի </t>
  </si>
  <si>
    <t>Կարապետյան Ջուլետա Ժորայի</t>
  </si>
  <si>
    <t>Բուդոյան Լուսինե Թաթուլի</t>
  </si>
  <si>
    <t>Քաղաքացիական կացության ակտերի գրանցման Վարդենիսի տարածքային բաժին</t>
  </si>
  <si>
    <t>Երանոսյան  Խաչատուր  Արտեմի</t>
  </si>
  <si>
    <t>ԱՇԽԱՏԱԿԱԶՄ</t>
  </si>
  <si>
    <t>Գլխավոր մասնագետ-իրավաբան</t>
  </si>
  <si>
    <t>Առաջատար մասնագտ</t>
  </si>
  <si>
    <t>Առաջատար մասնագետ Այրք</t>
  </si>
  <si>
    <t xml:space="preserve">Զարոյան Մարտիկ Ռազմիկի  </t>
  </si>
  <si>
    <t>Առաջատար մասնագետ Վ,Շորժա</t>
  </si>
  <si>
    <t>Առաջատար մասնագետ Ն,Շորժա</t>
  </si>
  <si>
    <t>Կոմունալ սպասարկող ավագ</t>
  </si>
  <si>
    <t>Կոմունալ սպասարկող</t>
  </si>
  <si>
    <t>Գևորգյան Մանվել Խաչիկի</t>
  </si>
  <si>
    <t>Կարապետյան Անահիտ Ապրեսի</t>
  </si>
  <si>
    <t>տնտեսվար</t>
  </si>
  <si>
    <t>Շաբոյան Ռուզաննա Միշայի</t>
  </si>
  <si>
    <t>Խաչատրյան Հովհաննես Գևորգի</t>
  </si>
  <si>
    <t>Դարբինյան Բաբկեն Գրիշայի</t>
  </si>
  <si>
    <t>Անասնաբույժ</t>
  </si>
  <si>
    <t>Բարսեղյան  Աշոտ Սարիբեկի</t>
  </si>
  <si>
    <t>Գլխ.հաշվ</t>
  </si>
  <si>
    <t>Աշխ.կազմ</t>
  </si>
  <si>
    <t xml:space="preserve">բանվոր </t>
  </si>
  <si>
    <t>վարորդ</t>
  </si>
  <si>
    <t>բանվոր</t>
  </si>
  <si>
    <t>Բարձր լեռնային /ՀՀ դրամով/</t>
  </si>
  <si>
    <t xml:space="preserve">                                         Վարդենիսի թիվ 1 մարզադպրոց ՀՈԱԿ</t>
  </si>
  <si>
    <t>&lt;&lt;Վարդենիսի   Կ. Կարապետյանի անվան    Մանկական Գեղարվեստի Դպրոց&gt;&gt;  ՀՈԱԿ</t>
  </si>
  <si>
    <t>ՎԱՐԴԵՆԻՍԻ    ՀԱՄԱՅՆՔԱՊԵՏԱՐԱՆ</t>
  </si>
  <si>
    <t xml:space="preserve">                       </t>
  </si>
  <si>
    <t>Բանվոր</t>
  </si>
  <si>
    <t>Սիմոնյան Անի Կամոյի</t>
  </si>
  <si>
    <t>ՀԱՅԵՑՈՂԱԿԱՆ ՊԱՇՏՈՆՆԵՐ</t>
  </si>
  <si>
    <t>ՔԱՂԱՔԱԿԱՆ  ՊԱՇՏՈՆՆԵՐ</t>
  </si>
  <si>
    <t>Բարսեղյան Քնարիկ Ադիբեկի</t>
  </si>
  <si>
    <t>Գրիգորյան Գարիկ Սեյարանի</t>
  </si>
  <si>
    <t>Մելքոնյան Արամ Արմենի</t>
  </si>
  <si>
    <t>Օտար լեզվի մասնագետ</t>
  </si>
  <si>
    <t>հավելված --2</t>
  </si>
  <si>
    <t xml:space="preserve">                          Վարդենիս քաղաքի Մհեր Մկրտչյանի անվան մշակույթի պալատ ՀՈԱԿ</t>
  </si>
  <si>
    <t>բուժ.քույր</t>
  </si>
  <si>
    <t>Դաստիրակ օգնական</t>
  </si>
  <si>
    <t xml:space="preserve"> </t>
  </si>
  <si>
    <t>Ներքին  աուդիտի բաժին</t>
  </si>
  <si>
    <t xml:space="preserve">Համայնքի ղեկավար </t>
  </si>
  <si>
    <t>Տեխնիկական  սպասարկում  իրականացնող  անձնակազմ</t>
  </si>
  <si>
    <t xml:space="preserve">Դաստիրակ </t>
  </si>
  <si>
    <t>Եարժշտական ղեկավար</t>
  </si>
  <si>
    <t xml:space="preserve">Խոհարար  </t>
  </si>
  <si>
    <t>Խոհարարի օգնական</t>
  </si>
  <si>
    <t>օժանդակ բանվոր</t>
  </si>
  <si>
    <t>Լվացարար</t>
  </si>
  <si>
    <t>Լոգոպեդ</t>
  </si>
  <si>
    <t>Ֆիզ.հրահ</t>
  </si>
  <si>
    <t>Փոխ.դաստիառակ</t>
  </si>
  <si>
    <t xml:space="preserve">Առաջին կարգի մասնագետ </t>
  </si>
  <si>
    <t>Առաջատար մասնագետ - սոցիալական աշխատող</t>
  </si>
  <si>
    <t>Փոխ.դաÛ³Ï</t>
  </si>
  <si>
    <t>Հաղորդավար</t>
  </si>
  <si>
    <t>Ազգագրական երգի և պարի խմբի ղեկավար</t>
  </si>
  <si>
    <t>Մանուկյան Արտակ Արծրունի</t>
  </si>
  <si>
    <t>Մելիքյան Նարինե Արամի</t>
  </si>
  <si>
    <t>Հակոբյան Ամալյա Մերուժանի</t>
  </si>
  <si>
    <t>Ստեփանյան Սահակ Հենրիկի</t>
  </si>
  <si>
    <t>Արզոյան Արմեն Պուշկինի</t>
  </si>
  <si>
    <t>Բանվոր (այլընտրանքային)</t>
  </si>
  <si>
    <t>հավելված --1</t>
  </si>
  <si>
    <t>Գրիգորյան Նաթան</t>
  </si>
  <si>
    <t xml:space="preserve">Մարզիչ </t>
  </si>
  <si>
    <t>Հովսեփյան Նարե Անդրանիկի</t>
  </si>
  <si>
    <t xml:space="preserve">Հովհաննիսյան Սուսաննա Ալբերտի </t>
  </si>
  <si>
    <t xml:space="preserve">Երանոսյանի  Նարինե Ավետիքի                   </t>
  </si>
  <si>
    <t>Ասատրյան Էրիկա Վահրամի</t>
  </si>
  <si>
    <t xml:space="preserve"> Արզոյան Արևիկ Հովհաննեսի </t>
  </si>
  <si>
    <t xml:space="preserve"> բանվոր</t>
  </si>
  <si>
    <t xml:space="preserve">  բանվոր</t>
  </si>
  <si>
    <t>պահակ</t>
  </si>
  <si>
    <t>Արտաքին հարաբերություների և կազմակերպությունների հետ կապերի պատասխանատու</t>
  </si>
  <si>
    <t>-</t>
  </si>
  <si>
    <t>Ä³Ù³í×³ñ</t>
  </si>
  <si>
    <t xml:space="preserve">Վարդենիսի Կոմունալ տնտեսություն և բարեկարգում ՀՈԱԿ </t>
  </si>
  <si>
    <t>վարորդ- բանվոր</t>
  </si>
  <si>
    <t>Հահաքագրող -գանձ.</t>
  </si>
  <si>
    <t>ä³Ñ³Ï</t>
  </si>
  <si>
    <t>¸³ßÝ³Ùáõñ É³ñáÕ</t>
  </si>
  <si>
    <t>Ð³Ù³Ï³ñ·ã³ÛÇÝ ûå»ñ³ïáñ</t>
  </si>
  <si>
    <t>Պաշտոնային դրույքաչափ</t>
  </si>
  <si>
    <t>Պաշտոնը</t>
  </si>
  <si>
    <t>Վարդենիս քաղաքի  ,,ԹԻՎ-1 Մանկական Երաժշտական Դպրոց ,, ՀՈԱԿ</t>
  </si>
  <si>
    <t>¸³ë³Å³Ù</t>
  </si>
  <si>
    <t>´³ñÓñ É»éÝ³ÛÇÝ</t>
  </si>
  <si>
    <t>Ընդամենը í³ñã³Ï³Ý</t>
  </si>
  <si>
    <t>ԸնդÑ³Ýáõñ Ñ³Ýñ³·áõÙ³ñÁ</t>
  </si>
  <si>
    <t>ÀÝ¹Ñ³Ýáõñ Ñ³Ýñ³·áõÙ³ñ</t>
  </si>
  <si>
    <t>Å³Ù»ñÇ ù³Ý³Ï</t>
  </si>
  <si>
    <t>Ընդամենը աշխատավարձ</t>
  </si>
  <si>
    <t>Ընդամենը աշխատավարձ 2/3-րդ հհ/դ</t>
  </si>
  <si>
    <t>Ընդամենը աշխատավարձի ֆոնդ ՀՀ /դրամով/</t>
  </si>
  <si>
    <t xml:space="preserve">Վարդենիս համայնքի ավագանու </t>
  </si>
  <si>
    <t xml:space="preserve">   Ֆին. Բաժնի պետª                           Պավլկ Պողոսյան</t>
  </si>
  <si>
    <t xml:space="preserve">                      Ստորագրություն    Անուն ,Ազգանուն</t>
  </si>
  <si>
    <t xml:space="preserve">                 Ստորագրություն         Անուն ,Ազգանուն</t>
  </si>
  <si>
    <r>
      <t xml:space="preserve">Համայնքի ղեկավարի դրույքաչափի  համեմատ ( </t>
    </r>
    <r>
      <rPr>
        <b/>
        <i/>
        <sz val="9"/>
        <color indexed="8"/>
        <rFont val="Arial LatArm"/>
        <family val="2"/>
      </rPr>
      <t>% -ային արտահյտությամբ)</t>
    </r>
  </si>
  <si>
    <t>Վարդենիսի թիվ 1 մանկապարտեզ ՀՈԱԿ</t>
  </si>
  <si>
    <t xml:space="preserve">  Վարդենիսի թիվ 2-րդ մանկապարտեզ ՀՈԱԿ</t>
  </si>
  <si>
    <t>Վարդենիսի թիվ 3-րդ մանկապարտեզ ՀՈԱԿ</t>
  </si>
  <si>
    <t>11,5</t>
  </si>
  <si>
    <t>11,1</t>
  </si>
  <si>
    <t>22,9</t>
  </si>
  <si>
    <t xml:space="preserve">                                                                Վարդենիսի Քաղաքային մարզադպրոց ՀՈԱԿ</t>
  </si>
  <si>
    <t>Վարդենիս համայնքի ավագանու</t>
  </si>
  <si>
    <t>+</t>
  </si>
  <si>
    <t>այգեպան</t>
  </si>
  <si>
    <t>Բարսեղյան Ռուբերտ Գվիդոնի</t>
  </si>
  <si>
    <t xml:space="preserve">Վարորդ </t>
  </si>
  <si>
    <t>Վարչական ղեկավար Այրք</t>
  </si>
  <si>
    <t>Բժիշկ</t>
  </si>
  <si>
    <t>Սպասարկան բաժնի գրադարանավար</t>
  </si>
  <si>
    <t>Արդի տեխ․սպասարկամն  գրադարանավար</t>
  </si>
  <si>
    <t>ì»ñ³Ï³Ý·ÝáÕ</t>
  </si>
  <si>
    <t>Ø³ï»Ý³·»ï</t>
  </si>
  <si>
    <t>Øß³ÏÙ³Ý  ¨ Ï³ï³Éá·Ý»ñÇ µ³ÅÝÇ ³é³ç³ï³ñ ·ñ³¹³ñ³Ý³í³ñ</t>
  </si>
  <si>
    <t>êå³ë³ñÏÙ³Ý µ³ÅÝÇ   ·ñ³¹³ñ³Ý³í³ñ ³ñ¹Ç ï»ËÝáÉá·Ç³Ý»ñÇ  Ù³ëÝ³·»ï</t>
  </si>
  <si>
    <t>êå³ë³ñÏÙ³Ý µ³ÅÝÇ ³é³çÇÝ Ï³ñ·Ç ·ñ³¹³ñ³Ý³í³ñ</t>
  </si>
  <si>
    <t>êå³ë³ñÏÙ³Ý µ³ÅÝÇ ³é³ç³ï³ñ ·ñ³¹³ñ³Ý³í³ñ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</si>
  <si>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</t>
    </r>
    <r>
      <rPr>
        <b/>
        <i/>
        <sz val="14"/>
        <color indexed="8"/>
        <rFont val="Arial LatArm"/>
        <family val="2"/>
      </rPr>
      <t xml:space="preserve">                 </t>
    </r>
  </si>
  <si>
    <t>կազմարար</t>
  </si>
  <si>
    <t xml:space="preserve">              Վարդենիսի  քաղաքի    ,,Մանկական   Գրադարան ,, ԵԲՀ</t>
  </si>
  <si>
    <t>Էլ. սարքավորումների և էլ. տեխնիկայի սպասարկող</t>
  </si>
  <si>
    <t>Տեխնիկական սպասարկման բաժնի վարիչ</t>
  </si>
  <si>
    <t>Նկարիչ-օպերատոր</t>
  </si>
  <si>
    <t>Ձայնային օպերատոր</t>
  </si>
  <si>
    <t>Դահլիճի աշխատանքների համակարգող</t>
  </si>
  <si>
    <t>Մասայական միջոցառումների կազմակերպման և այլ կազմակերպությունների հետ համագործակցության բաժնի վարիչ</t>
  </si>
  <si>
    <t>Բեմական խոսքի և ասմունքի խմբավար</t>
  </si>
  <si>
    <t>Մանկական թատերական խմբի ղեկավար</t>
  </si>
  <si>
    <t>Ժողովրդկան և ժամանակակից պարի խմբավար</t>
  </si>
  <si>
    <t>Ժողովրդկան երգի խմբի ղեկավար ,Երգիչ</t>
  </si>
  <si>
    <t>Էստրադային երգի խմբի ղեկավար, Երգիչ</t>
  </si>
  <si>
    <t>Արվեստի և ժող. ստեղծագործությունների բաժնի վարիչ</t>
  </si>
  <si>
    <t>Բուժքույր</t>
  </si>
  <si>
    <t>14․12.2020թ. N 104-Ա</t>
  </si>
  <si>
    <t>Գլխավոր մասնագետ- տնտեսական զարգացման պատասխանատու</t>
  </si>
  <si>
    <t xml:space="preserve">  14․12.2020թ. N 104-Ա</t>
  </si>
  <si>
    <t>¸³ëղ»Ï³Ï³Ý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</si>
</sst>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2"/>
      <color theme="1"/>
      <name val="Arial LatArm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3"/>
      <color theme="1"/>
      <name val="Arial LatArm"/>
      <family val="2"/>
    </font>
    <font>
      <b/>
      <i/>
      <sz val="14"/>
      <color theme="1"/>
      <name val="Arial LatArm"/>
      <family val="2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b/>
      <i/>
      <u/>
      <sz val="14"/>
      <color indexed="8"/>
      <name val="Arial LatArm"/>
      <family val="2"/>
    </font>
    <font>
      <i/>
      <sz val="11"/>
      <color theme="1"/>
      <name val="Arial LatArm"/>
      <family val="2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 LatArm"/>
      <family val="2"/>
    </font>
    <font>
      <sz val="10"/>
      <color indexed="8"/>
      <name val="Arial LatArm"/>
      <family val="2"/>
    </font>
    <font>
      <i/>
      <sz val="11"/>
      <color rgb="FFFF0000"/>
      <name val="Arial LatArm"/>
      <family val="2"/>
    </font>
    <font>
      <b/>
      <i/>
      <sz val="9"/>
      <color indexed="8"/>
      <name val="Arial LatArm"/>
      <family val="2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indexed="8"/>
      <name val="GHEA Grapalat"/>
      <family val="3"/>
    </font>
    <font>
      <i/>
      <sz val="12"/>
      <color rgb="FFFF0000"/>
      <name val="Arial Armenian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35" fillId="0" borderId="0"/>
    <xf numFmtId="0" fontId="34" fillId="0" borderId="0"/>
    <xf numFmtId="0" fontId="34" fillId="0" borderId="0"/>
  </cellStyleXfs>
  <cellXfs count="313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7" fillId="0" borderId="3" xfId="0" applyFont="1" applyBorder="1"/>
    <xf numFmtId="0" fontId="7" fillId="0" borderId="3" xfId="0" applyFont="1" applyBorder="1" applyAlignment="1"/>
    <xf numFmtId="0" fontId="7" fillId="0" borderId="14" xfId="0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Border="1"/>
    <xf numFmtId="0" fontId="10" fillId="0" borderId="0" xfId="0" applyFont="1"/>
    <xf numFmtId="0" fontId="11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7" fillId="0" borderId="8" xfId="0" applyFont="1" applyBorder="1"/>
    <xf numFmtId="0" fontId="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7" fillId="0" borderId="2" xfId="0" applyFont="1" applyBorder="1" applyAlignment="1">
      <alignment horizontal="center" vertical="center" wrapText="1"/>
    </xf>
    <xf numFmtId="0" fontId="15" fillId="0" borderId="4" xfId="0" applyFont="1" applyBorder="1"/>
    <xf numFmtId="0" fontId="14" fillId="0" borderId="0" xfId="0" applyFont="1" applyAlignment="1">
      <alignment horizontal="center"/>
    </xf>
    <xf numFmtId="0" fontId="8" fillId="0" borderId="0" xfId="0" applyFont="1"/>
    <xf numFmtId="0" fontId="16" fillId="0" borderId="0" xfId="0" applyFont="1"/>
    <xf numFmtId="0" fontId="7" fillId="0" borderId="23" xfId="0" applyFont="1" applyBorder="1" applyAlignment="1">
      <alignment horizontal="center" vertical="center" wrapText="1"/>
    </xf>
    <xf numFmtId="0" fontId="16" fillId="0" borderId="4" xfId="0" applyFont="1" applyBorder="1"/>
    <xf numFmtId="0" fontId="16" fillId="0" borderId="17" xfId="0" applyFont="1" applyBorder="1"/>
    <xf numFmtId="0" fontId="16" fillId="0" borderId="3" xfId="0" applyFont="1" applyBorder="1"/>
    <xf numFmtId="0" fontId="16" fillId="0" borderId="5" xfId="0" applyFont="1" applyBorder="1"/>
    <xf numFmtId="0" fontId="16" fillId="0" borderId="25" xfId="0" applyFont="1" applyBorder="1"/>
    <xf numFmtId="0" fontId="16" fillId="0" borderId="6" xfId="0" applyFont="1" applyBorder="1"/>
    <xf numFmtId="0" fontId="16" fillId="0" borderId="10" xfId="0" applyFont="1" applyBorder="1"/>
    <xf numFmtId="0" fontId="16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7" xfId="0" applyFont="1" applyBorder="1"/>
    <xf numFmtId="0" fontId="16" fillId="0" borderId="7" xfId="0" applyFont="1" applyBorder="1" applyAlignment="1">
      <alignment horizontal="center"/>
    </xf>
    <xf numFmtId="0" fontId="15" fillId="0" borderId="0" xfId="0" applyFont="1" applyBorder="1"/>
    <xf numFmtId="0" fontId="15" fillId="0" borderId="9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1" fillId="0" borderId="0" xfId="0" applyFont="1" applyBorder="1" applyAlignment="1"/>
    <xf numFmtId="0" fontId="15" fillId="0" borderId="3" xfId="0" applyFont="1" applyBorder="1"/>
    <xf numFmtId="0" fontId="15" fillId="0" borderId="0" xfId="0" applyFont="1" applyBorder="1" applyAlignment="1"/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15" fillId="0" borderId="3" xfId="0" applyFont="1" applyBorder="1" applyAlignment="1"/>
    <xf numFmtId="0" fontId="0" fillId="0" borderId="0" xfId="0" applyAlignment="1"/>
    <xf numFmtId="0" fontId="15" fillId="0" borderId="9" xfId="0" applyFont="1" applyBorder="1" applyAlignment="1"/>
    <xf numFmtId="0" fontId="21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2" fillId="0" borderId="4" xfId="0" applyFont="1" applyBorder="1"/>
    <xf numFmtId="0" fontId="15" fillId="0" borderId="3" xfId="0" applyFont="1" applyBorder="1" applyAlignment="1">
      <alignment wrapText="1"/>
    </xf>
    <xf numFmtId="0" fontId="15" fillId="2" borderId="3" xfId="0" applyFont="1" applyFill="1" applyBorder="1"/>
    <xf numFmtId="0" fontId="15" fillId="0" borderId="3" xfId="0" applyFont="1" applyBorder="1" applyAlignment="1">
      <alignment horizontal="center" wrapText="1"/>
    </xf>
    <xf numFmtId="0" fontId="0" fillId="4" borderId="0" xfId="0" applyFill="1"/>
    <xf numFmtId="164" fontId="16" fillId="0" borderId="4" xfId="0" applyNumberFormat="1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0" fontId="25" fillId="0" borderId="0" xfId="0" applyFont="1"/>
    <xf numFmtId="0" fontId="25" fillId="4" borderId="0" xfId="0" applyFont="1" applyFill="1"/>
    <xf numFmtId="0" fontId="16" fillId="0" borderId="9" xfId="0" applyFont="1" applyBorder="1"/>
    <xf numFmtId="0" fontId="16" fillId="0" borderId="24" xfId="0" applyFont="1" applyBorder="1"/>
    <xf numFmtId="0" fontId="1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2" fillId="0" borderId="0" xfId="0" applyFont="1" applyAlignment="1"/>
    <xf numFmtId="0" fontId="14" fillId="0" borderId="0" xfId="0" applyFont="1" applyBorder="1"/>
    <xf numFmtId="0" fontId="5" fillId="0" borderId="0" xfId="0" applyFont="1" applyBorder="1"/>
    <xf numFmtId="0" fontId="26" fillId="0" borderId="0" xfId="0" applyFont="1" applyAlignment="1">
      <alignment vertical="center"/>
    </xf>
    <xf numFmtId="0" fontId="7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3" fillId="2" borderId="0" xfId="0" applyFont="1" applyFill="1"/>
    <xf numFmtId="0" fontId="15" fillId="0" borderId="27" xfId="0" applyFont="1" applyBorder="1" applyAlignment="1"/>
    <xf numFmtId="0" fontId="15" fillId="0" borderId="17" xfId="0" applyFont="1" applyBorder="1"/>
    <xf numFmtId="0" fontId="0" fillId="2" borderId="0" xfId="0" applyFill="1"/>
    <xf numFmtId="0" fontId="18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3" xfId="0" applyFont="1" applyFill="1" applyBorder="1"/>
    <xf numFmtId="0" fontId="16" fillId="2" borderId="4" xfId="0" applyFont="1" applyFill="1" applyBorder="1"/>
    <xf numFmtId="0" fontId="9" fillId="2" borderId="3" xfId="0" applyFont="1" applyFill="1" applyBorder="1" applyAlignment="1">
      <alignment horizontal="center"/>
    </xf>
    <xf numFmtId="0" fontId="15" fillId="0" borderId="28" xfId="0" applyFont="1" applyBorder="1"/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6" fillId="2" borderId="9" xfId="0" applyFont="1" applyFill="1" applyBorder="1"/>
    <xf numFmtId="0" fontId="16" fillId="2" borderId="6" xfId="0" applyFont="1" applyFill="1" applyBorder="1"/>
    <xf numFmtId="0" fontId="5" fillId="2" borderId="0" xfId="0" applyFont="1" applyFill="1"/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/>
    <xf numFmtId="0" fontId="7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28" fillId="0" borderId="0" xfId="0" applyFont="1"/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25" fillId="0" borderId="17" xfId="0" applyFont="1" applyBorder="1"/>
    <xf numFmtId="0" fontId="25" fillId="0" borderId="4" xfId="0" applyFont="1" applyBorder="1"/>
    <xf numFmtId="0" fontId="25" fillId="0" borderId="3" xfId="0" applyFont="1" applyBorder="1"/>
    <xf numFmtId="0" fontId="25" fillId="2" borderId="3" xfId="0" applyFont="1" applyFill="1" applyBorder="1" applyAlignment="1">
      <alignment horizontal="left" vertical="top"/>
    </xf>
    <xf numFmtId="0" fontId="25" fillId="2" borderId="3" xfId="0" applyFont="1" applyFill="1" applyBorder="1" applyAlignment="1">
      <alignment horizontal="left" vertical="top" wrapText="1"/>
    </xf>
    <xf numFmtId="0" fontId="25" fillId="2" borderId="0" xfId="0" applyFont="1" applyFill="1" applyAlignment="1">
      <alignment horizontal="left"/>
    </xf>
    <xf numFmtId="0" fontId="25" fillId="2" borderId="4" xfId="0" applyFont="1" applyFill="1" applyBorder="1" applyAlignment="1">
      <alignment horizontal="left" vertical="top" wrapText="1"/>
    </xf>
    <xf numFmtId="0" fontId="25" fillId="2" borderId="16" xfId="0" applyFont="1" applyFill="1" applyBorder="1" applyAlignment="1">
      <alignment horizontal="left" vertical="top" wrapText="1"/>
    </xf>
    <xf numFmtId="0" fontId="25" fillId="2" borderId="3" xfId="0" applyFont="1" applyFill="1" applyBorder="1" applyAlignment="1">
      <alignment horizontal="left"/>
    </xf>
    <xf numFmtId="0" fontId="25" fillId="2" borderId="3" xfId="0" applyFont="1" applyFill="1" applyBorder="1" applyAlignment="1">
      <alignment horizontal="left" wrapText="1" shrinkToFit="1"/>
    </xf>
    <xf numFmtId="0" fontId="25" fillId="2" borderId="4" xfId="0" applyFont="1" applyFill="1" applyBorder="1" applyAlignment="1">
      <alignment horizontal="left"/>
    </xf>
    <xf numFmtId="0" fontId="25" fillId="2" borderId="3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 wrapText="1" shrinkToFit="1"/>
    </xf>
    <xf numFmtId="0" fontId="16" fillId="2" borderId="3" xfId="0" applyFont="1" applyFill="1" applyBorder="1" applyAlignment="1">
      <alignment wrapText="1" shrinkToFit="1"/>
    </xf>
    <xf numFmtId="0" fontId="16" fillId="0" borderId="3" xfId="0" applyFont="1" applyBorder="1" applyAlignment="1">
      <alignment wrapText="1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/>
    <xf numFmtId="0" fontId="21" fillId="0" borderId="4" xfId="0" applyFont="1" applyBorder="1"/>
    <xf numFmtId="0" fontId="21" fillId="0" borderId="3" xfId="0" applyFont="1" applyBorder="1"/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4" xfId="0" applyFont="1" applyBorder="1"/>
    <xf numFmtId="0" fontId="0" fillId="0" borderId="0" xfId="0" applyAlignment="1">
      <alignment horizontal="left"/>
    </xf>
    <xf numFmtId="0" fontId="15" fillId="0" borderId="7" xfId="0" applyFont="1" applyBorder="1" applyAlignment="1">
      <alignment wrapText="1"/>
    </xf>
    <xf numFmtId="0" fontId="30" fillId="0" borderId="0" xfId="0" applyFont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15" fillId="0" borderId="29" xfId="0" applyFont="1" applyBorder="1" applyAlignment="1">
      <alignment horizontal="center"/>
    </xf>
    <xf numFmtId="0" fontId="15" fillId="0" borderId="7" xfId="0" applyFont="1" applyBorder="1" applyAlignment="1">
      <alignment horizontal="right" wrapText="1"/>
    </xf>
    <xf numFmtId="0" fontId="15" fillId="0" borderId="29" xfId="0" applyFont="1" applyBorder="1" applyAlignment="1">
      <alignment horizontal="right" wrapText="1"/>
    </xf>
    <xf numFmtId="0" fontId="15" fillId="0" borderId="29" xfId="0" applyFont="1" applyBorder="1" applyAlignment="1">
      <alignment horizontal="right"/>
    </xf>
    <xf numFmtId="0" fontId="7" fillId="0" borderId="30" xfId="0" applyFont="1" applyBorder="1"/>
    <xf numFmtId="0" fontId="4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2" xfId="0" applyFont="1" applyBorder="1"/>
    <xf numFmtId="0" fontId="7" fillId="0" borderId="20" xfId="0" applyFont="1" applyBorder="1" applyAlignment="1">
      <alignment horizontal="center" vertical="center" wrapText="1"/>
    </xf>
    <xf numFmtId="0" fontId="15" fillId="0" borderId="15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7" fillId="0" borderId="0" xfId="0" applyFont="1" applyAlignment="1"/>
    <xf numFmtId="0" fontId="31" fillId="5" borderId="3" xfId="0" applyFont="1" applyFill="1" applyBorder="1" applyAlignment="1">
      <alignment horizontal="left" vertical="top" wrapText="1"/>
    </xf>
    <xf numFmtId="0" fontId="25" fillId="5" borderId="3" xfId="0" applyFont="1" applyFill="1" applyBorder="1"/>
    <xf numFmtId="0" fontId="25" fillId="5" borderId="4" xfId="0" applyFont="1" applyFill="1" applyBorder="1" applyAlignment="1">
      <alignment horizontal="left" vertical="top" wrapText="1" shrinkToFit="1"/>
    </xf>
    <xf numFmtId="0" fontId="29" fillId="5" borderId="3" xfId="0" applyFont="1" applyFill="1" applyBorder="1" applyAlignment="1">
      <alignment horizontal="left"/>
    </xf>
    <xf numFmtId="0" fontId="25" fillId="5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wrapText="1" shrinkToFit="1"/>
    </xf>
    <xf numFmtId="0" fontId="29" fillId="2" borderId="1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wrapText="1" shrinkToFit="1"/>
    </xf>
    <xf numFmtId="0" fontId="11" fillId="0" borderId="1" xfId="0" applyFont="1" applyBorder="1" applyAlignment="1"/>
    <xf numFmtId="0" fontId="11" fillId="0" borderId="1" xfId="0" applyFont="1" applyBorder="1"/>
    <xf numFmtId="0" fontId="3" fillId="6" borderId="0" xfId="0" applyFont="1" applyFill="1"/>
    <xf numFmtId="0" fontId="15" fillId="0" borderId="3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0" fillId="0" borderId="0" xfId="0" applyFont="1" applyBorder="1"/>
    <xf numFmtId="0" fontId="26" fillId="0" borderId="0" xfId="0" applyFont="1" applyBorder="1" applyAlignment="1"/>
    <xf numFmtId="0" fontId="33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/>
    <xf numFmtId="0" fontId="10" fillId="0" borderId="0" xfId="0" applyFont="1" applyBorder="1"/>
    <xf numFmtId="0" fontId="23" fillId="0" borderId="4" xfId="0" applyFont="1" applyBorder="1"/>
    <xf numFmtId="0" fontId="22" fillId="2" borderId="3" xfId="0" applyFont="1" applyFill="1" applyBorder="1"/>
    <xf numFmtId="0" fontId="22" fillId="0" borderId="3" xfId="0" applyFont="1" applyBorder="1"/>
    <xf numFmtId="0" fontId="7" fillId="0" borderId="3" xfId="0" applyFont="1" applyBorder="1" applyAlignment="1">
      <alignment horizontal="right" wrapText="1"/>
    </xf>
    <xf numFmtId="0" fontId="15" fillId="0" borderId="3" xfId="0" applyFont="1" applyBorder="1" applyAlignment="1">
      <alignment horizontal="right" wrapText="1"/>
    </xf>
    <xf numFmtId="0" fontId="3" fillId="2" borderId="9" xfId="0" applyFont="1" applyFill="1" applyBorder="1"/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7" fillId="0" borderId="12" xfId="0" applyFont="1" applyBorder="1" applyAlignment="1">
      <alignment horizontal="center"/>
    </xf>
    <xf numFmtId="0" fontId="3" fillId="5" borderId="24" xfId="0" applyFont="1" applyFill="1" applyBorder="1"/>
    <xf numFmtId="0" fontId="5" fillId="5" borderId="17" xfId="0" applyFont="1" applyFill="1" applyBorder="1"/>
    <xf numFmtId="0" fontId="5" fillId="5" borderId="17" xfId="0" applyFont="1" applyFill="1" applyBorder="1" applyAlignment="1">
      <alignment horizontal="center"/>
    </xf>
    <xf numFmtId="0" fontId="3" fillId="5" borderId="17" xfId="0" applyFont="1" applyFill="1" applyBorder="1"/>
    <xf numFmtId="0" fontId="3" fillId="5" borderId="0" xfId="0" applyFont="1" applyFill="1"/>
    <xf numFmtId="0" fontId="3" fillId="5" borderId="9" xfId="0" applyFont="1" applyFill="1" applyBorder="1"/>
    <xf numFmtId="0" fontId="5" fillId="5" borderId="3" xfId="0" applyFont="1" applyFill="1" applyBorder="1"/>
    <xf numFmtId="0" fontId="5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25" fillId="5" borderId="3" xfId="0" applyFont="1" applyFill="1" applyBorder="1" applyAlignment="1">
      <alignment horizontal="left" wrapText="1" shrinkToFit="1"/>
    </xf>
    <xf numFmtId="0" fontId="25" fillId="5" borderId="3" xfId="0" applyFont="1" applyFill="1" applyBorder="1" applyAlignment="1">
      <alignment horizontal="left" vertical="top" wrapText="1"/>
    </xf>
    <xf numFmtId="0" fontId="25" fillId="5" borderId="4" xfId="0" applyFont="1" applyFill="1" applyBorder="1" applyAlignment="1">
      <alignment horizontal="left" vertical="top" wrapText="1"/>
    </xf>
    <xf numFmtId="0" fontId="9" fillId="2" borderId="26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5" fillId="0" borderId="7" xfId="0" applyFont="1" applyBorder="1"/>
    <xf numFmtId="0" fontId="21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3" fillId="0" borderId="0" xfId="0" applyFont="1" applyAlignment="1">
      <alignment vertical="top"/>
    </xf>
    <xf numFmtId="0" fontId="11" fillId="0" borderId="18" xfId="0" applyFont="1" applyBorder="1"/>
    <xf numFmtId="1" fontId="15" fillId="0" borderId="3" xfId="0" applyNumberFormat="1" applyFont="1" applyBorder="1" applyAlignment="1">
      <alignment horizontal="center" wrapText="1"/>
    </xf>
    <xf numFmtId="0" fontId="37" fillId="0" borderId="3" xfId="0" applyFont="1" applyBorder="1" applyAlignment="1">
      <alignment horizontal="center"/>
    </xf>
    <xf numFmtId="1" fontId="3" fillId="0" borderId="3" xfId="2" applyNumberFormat="1" applyFont="1" applyBorder="1"/>
    <xf numFmtId="0" fontId="3" fillId="0" borderId="3" xfId="2" applyFont="1" applyBorder="1"/>
    <xf numFmtId="0" fontId="6" fillId="0" borderId="3" xfId="2" applyFont="1" applyBorder="1"/>
    <xf numFmtId="0" fontId="15" fillId="0" borderId="3" xfId="2" applyFont="1" applyBorder="1" applyAlignment="1">
      <alignment horizontal="center"/>
    </xf>
    <xf numFmtId="0" fontId="15" fillId="0" borderId="4" xfId="2" applyFont="1" applyBorder="1" applyAlignment="1">
      <alignment horizontal="center"/>
    </xf>
    <xf numFmtId="0" fontId="21" fillId="0" borderId="3" xfId="2" applyFont="1" applyBorder="1" applyAlignment="1">
      <alignment horizontal="center"/>
    </xf>
    <xf numFmtId="0" fontId="21" fillId="2" borderId="3" xfId="2" applyFont="1" applyFill="1" applyBorder="1" applyAlignment="1">
      <alignment horizontal="center"/>
    </xf>
    <xf numFmtId="0" fontId="16" fillId="0" borderId="3" xfId="2" applyFont="1" applyBorder="1" applyAlignment="1">
      <alignment horizontal="left"/>
    </xf>
    <xf numFmtId="0" fontId="15" fillId="0" borderId="9" xfId="2" applyFont="1" applyBorder="1" applyAlignment="1">
      <alignment horizontal="center"/>
    </xf>
    <xf numFmtId="1" fontId="15" fillId="0" borderId="4" xfId="2" applyNumberFormat="1" applyFont="1" applyBorder="1" applyAlignment="1">
      <alignment horizontal="center"/>
    </xf>
    <xf numFmtId="0" fontId="15" fillId="2" borderId="3" xfId="2" applyFont="1" applyFill="1" applyBorder="1" applyAlignment="1">
      <alignment horizontal="center"/>
    </xf>
    <xf numFmtId="0" fontId="16" fillId="2" borderId="3" xfId="2" applyFont="1" applyFill="1" applyBorder="1" applyAlignment="1">
      <alignment horizontal="left"/>
    </xf>
    <xf numFmtId="0" fontId="16" fillId="0" borderId="4" xfId="2" applyFont="1" applyBorder="1" applyAlignment="1">
      <alignment horizontal="left"/>
    </xf>
    <xf numFmtId="0" fontId="21" fillId="2" borderId="19" xfId="2" applyFont="1" applyFill="1" applyBorder="1" applyAlignment="1">
      <alignment horizontal="center"/>
    </xf>
    <xf numFmtId="0" fontId="3" fillId="0" borderId="2" xfId="2" applyFont="1" applyBorder="1"/>
    <xf numFmtId="0" fontId="3" fillId="0" borderId="0" xfId="2" applyFont="1"/>
    <xf numFmtId="0" fontId="16" fillId="0" borderId="3" xfId="2" applyFont="1" applyBorder="1" applyAlignment="1">
      <alignment horizontal="left" wrapText="1" shrinkToFit="1"/>
    </xf>
    <xf numFmtId="0" fontId="15" fillId="0" borderId="3" xfId="2" applyFont="1" applyBorder="1" applyAlignment="1">
      <alignment horizontal="left"/>
    </xf>
    <xf numFmtId="0" fontId="21" fillId="0" borderId="4" xfId="2" applyFont="1" applyBorder="1" applyAlignment="1">
      <alignment horizontal="center"/>
    </xf>
    <xf numFmtId="0" fontId="21" fillId="2" borderId="4" xfId="2" applyFont="1" applyFill="1" applyBorder="1" applyAlignment="1">
      <alignment horizontal="center"/>
    </xf>
    <xf numFmtId="0" fontId="15" fillId="0" borderId="4" xfId="2" applyFont="1" applyBorder="1" applyAlignment="1">
      <alignment horizontal="left"/>
    </xf>
    <xf numFmtId="0" fontId="7" fillId="0" borderId="2" xfId="2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17" fillId="4" borderId="16" xfId="0" applyFont="1" applyFill="1" applyBorder="1" applyAlignment="1">
      <alignment horizontal="center" vertical="top" wrapText="1"/>
    </xf>
    <xf numFmtId="0" fontId="17" fillId="4" borderId="18" xfId="0" applyFont="1" applyFill="1" applyBorder="1" applyAlignment="1">
      <alignment horizontal="center" vertical="top" wrapText="1"/>
    </xf>
    <xf numFmtId="0" fontId="17" fillId="4" borderId="19" xfId="0" applyFont="1" applyFill="1" applyBorder="1" applyAlignment="1">
      <alignment horizontal="center" vertical="top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9" fillId="3" borderId="15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26" xfId="0" applyFont="1" applyFill="1" applyBorder="1" applyAlignment="1">
      <alignment horizontal="center" vertical="top" wrapText="1"/>
    </xf>
    <xf numFmtId="0" fontId="24" fillId="4" borderId="0" xfId="0" applyFont="1" applyFill="1" applyAlignment="1">
      <alignment horizontal="center" vertical="center"/>
    </xf>
    <xf numFmtId="0" fontId="9" fillId="3" borderId="16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vertical="top" wrapText="1"/>
    </xf>
    <xf numFmtId="0" fontId="9" fillId="3" borderId="19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right" vertical="center"/>
    </xf>
    <xf numFmtId="0" fontId="9" fillId="3" borderId="18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22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3" borderId="22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/>
    </xf>
    <xf numFmtId="0" fontId="7" fillId="0" borderId="3" xfId="0" applyFont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6" borderId="0" xfId="0" applyFont="1" applyFill="1" applyAlignment="1">
      <alignment horizontal="right"/>
    </xf>
    <xf numFmtId="0" fontId="7" fillId="6" borderId="0" xfId="0" applyFont="1" applyFill="1" applyAlignment="1">
      <alignment horizontal="center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12" fillId="3" borderId="0" xfId="0" applyFont="1" applyFill="1" applyAlignment="1">
      <alignment horizontal="right"/>
    </xf>
    <xf numFmtId="0" fontId="33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1" fillId="0" borderId="0" xfId="0" applyFont="1" applyAlignment="1">
      <alignment horizontal="right" vertical="top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3" borderId="2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18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7" fillId="0" borderId="33" xfId="0" applyFont="1" applyBorder="1" applyAlignment="1">
      <alignment horizontal="center"/>
    </xf>
    <xf numFmtId="0" fontId="26" fillId="0" borderId="0" xfId="2" applyFont="1" applyAlignment="1">
      <alignment horizontal="left" vertical="center"/>
    </xf>
    <xf numFmtId="49" fontId="7" fillId="3" borderId="22" xfId="2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Обычный 2" xfId="2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topLeftCell="A22" zoomScaleNormal="100" workbookViewId="0">
      <selection activeCell="J45" sqref="J45"/>
    </sheetView>
  </sheetViews>
  <sheetFormatPr defaultRowHeight="15.75" x14ac:dyDescent="0.25"/>
  <cols>
    <col min="1" max="1" width="4.7109375" style="71" customWidth="1"/>
    <col min="2" max="2" width="52" style="30" customWidth="1"/>
    <col min="3" max="3" width="36.5703125" style="71" hidden="1" customWidth="1"/>
    <col min="4" max="4" width="6.140625" style="39" customWidth="1"/>
    <col min="5" max="5" width="12.5703125" style="30" customWidth="1"/>
    <col min="6" max="6" width="11.85546875" style="30" customWidth="1"/>
    <col min="7" max="7" width="12.85546875" style="30" customWidth="1"/>
    <col min="8" max="8" width="14.42578125" style="39" customWidth="1"/>
    <col min="9" max="9" width="3.5703125" style="30" hidden="1" customWidth="1"/>
    <col min="257" max="257" width="4.7109375" customWidth="1"/>
    <col min="258" max="258" width="37.7109375" customWidth="1"/>
    <col min="259" max="259" width="36.5703125" customWidth="1"/>
    <col min="260" max="260" width="6.7109375" customWidth="1"/>
    <col min="261" max="261" width="13.28515625" customWidth="1"/>
    <col min="262" max="262" width="9" customWidth="1"/>
    <col min="263" max="263" width="11.28515625" customWidth="1"/>
    <col min="264" max="264" width="11.85546875" customWidth="1"/>
    <col min="265" max="265" width="9.85546875" customWidth="1"/>
    <col min="513" max="513" width="4.7109375" customWidth="1"/>
    <col min="514" max="514" width="37.7109375" customWidth="1"/>
    <col min="515" max="515" width="36.5703125" customWidth="1"/>
    <col min="516" max="516" width="6.7109375" customWidth="1"/>
    <col min="517" max="517" width="13.28515625" customWidth="1"/>
    <col min="518" max="518" width="9" customWidth="1"/>
    <col min="519" max="519" width="11.28515625" customWidth="1"/>
    <col min="520" max="520" width="11.85546875" customWidth="1"/>
    <col min="521" max="521" width="9.85546875" customWidth="1"/>
    <col min="769" max="769" width="4.7109375" customWidth="1"/>
    <col min="770" max="770" width="37.7109375" customWidth="1"/>
    <col min="771" max="771" width="36.5703125" customWidth="1"/>
    <col min="772" max="772" width="6.7109375" customWidth="1"/>
    <col min="773" max="773" width="13.28515625" customWidth="1"/>
    <col min="774" max="774" width="9" customWidth="1"/>
    <col min="775" max="775" width="11.28515625" customWidth="1"/>
    <col min="776" max="776" width="11.85546875" customWidth="1"/>
    <col min="777" max="777" width="9.85546875" customWidth="1"/>
    <col min="1025" max="1025" width="4.7109375" customWidth="1"/>
    <col min="1026" max="1026" width="37.7109375" customWidth="1"/>
    <col min="1027" max="1027" width="36.5703125" customWidth="1"/>
    <col min="1028" max="1028" width="6.7109375" customWidth="1"/>
    <col min="1029" max="1029" width="13.28515625" customWidth="1"/>
    <col min="1030" max="1030" width="9" customWidth="1"/>
    <col min="1031" max="1031" width="11.28515625" customWidth="1"/>
    <col min="1032" max="1032" width="11.85546875" customWidth="1"/>
    <col min="1033" max="1033" width="9.85546875" customWidth="1"/>
    <col min="1281" max="1281" width="4.7109375" customWidth="1"/>
    <col min="1282" max="1282" width="37.7109375" customWidth="1"/>
    <col min="1283" max="1283" width="36.5703125" customWidth="1"/>
    <col min="1284" max="1284" width="6.7109375" customWidth="1"/>
    <col min="1285" max="1285" width="13.28515625" customWidth="1"/>
    <col min="1286" max="1286" width="9" customWidth="1"/>
    <col min="1287" max="1287" width="11.28515625" customWidth="1"/>
    <col min="1288" max="1288" width="11.85546875" customWidth="1"/>
    <col min="1289" max="1289" width="9.85546875" customWidth="1"/>
    <col min="1537" max="1537" width="4.7109375" customWidth="1"/>
    <col min="1538" max="1538" width="37.7109375" customWidth="1"/>
    <col min="1539" max="1539" width="36.5703125" customWidth="1"/>
    <col min="1540" max="1540" width="6.7109375" customWidth="1"/>
    <col min="1541" max="1541" width="13.28515625" customWidth="1"/>
    <col min="1542" max="1542" width="9" customWidth="1"/>
    <col min="1543" max="1543" width="11.28515625" customWidth="1"/>
    <col min="1544" max="1544" width="11.85546875" customWidth="1"/>
    <col min="1545" max="1545" width="9.85546875" customWidth="1"/>
    <col min="1793" max="1793" width="4.7109375" customWidth="1"/>
    <col min="1794" max="1794" width="37.7109375" customWidth="1"/>
    <col min="1795" max="1795" width="36.5703125" customWidth="1"/>
    <col min="1796" max="1796" width="6.7109375" customWidth="1"/>
    <col min="1797" max="1797" width="13.28515625" customWidth="1"/>
    <col min="1798" max="1798" width="9" customWidth="1"/>
    <col min="1799" max="1799" width="11.28515625" customWidth="1"/>
    <col min="1800" max="1800" width="11.85546875" customWidth="1"/>
    <col min="1801" max="1801" width="9.85546875" customWidth="1"/>
    <col min="2049" max="2049" width="4.7109375" customWidth="1"/>
    <col min="2050" max="2050" width="37.7109375" customWidth="1"/>
    <col min="2051" max="2051" width="36.5703125" customWidth="1"/>
    <col min="2052" max="2052" width="6.7109375" customWidth="1"/>
    <col min="2053" max="2053" width="13.28515625" customWidth="1"/>
    <col min="2054" max="2054" width="9" customWidth="1"/>
    <col min="2055" max="2055" width="11.28515625" customWidth="1"/>
    <col min="2056" max="2056" width="11.85546875" customWidth="1"/>
    <col min="2057" max="2057" width="9.85546875" customWidth="1"/>
    <col min="2305" max="2305" width="4.7109375" customWidth="1"/>
    <col min="2306" max="2306" width="37.7109375" customWidth="1"/>
    <col min="2307" max="2307" width="36.5703125" customWidth="1"/>
    <col min="2308" max="2308" width="6.7109375" customWidth="1"/>
    <col min="2309" max="2309" width="13.28515625" customWidth="1"/>
    <col min="2310" max="2310" width="9" customWidth="1"/>
    <col min="2311" max="2311" width="11.28515625" customWidth="1"/>
    <col min="2312" max="2312" width="11.85546875" customWidth="1"/>
    <col min="2313" max="2313" width="9.85546875" customWidth="1"/>
    <col min="2561" max="2561" width="4.7109375" customWidth="1"/>
    <col min="2562" max="2562" width="37.7109375" customWidth="1"/>
    <col min="2563" max="2563" width="36.5703125" customWidth="1"/>
    <col min="2564" max="2564" width="6.7109375" customWidth="1"/>
    <col min="2565" max="2565" width="13.28515625" customWidth="1"/>
    <col min="2566" max="2566" width="9" customWidth="1"/>
    <col min="2567" max="2567" width="11.28515625" customWidth="1"/>
    <col min="2568" max="2568" width="11.85546875" customWidth="1"/>
    <col min="2569" max="2569" width="9.85546875" customWidth="1"/>
    <col min="2817" max="2817" width="4.7109375" customWidth="1"/>
    <col min="2818" max="2818" width="37.7109375" customWidth="1"/>
    <col min="2819" max="2819" width="36.5703125" customWidth="1"/>
    <col min="2820" max="2820" width="6.7109375" customWidth="1"/>
    <col min="2821" max="2821" width="13.28515625" customWidth="1"/>
    <col min="2822" max="2822" width="9" customWidth="1"/>
    <col min="2823" max="2823" width="11.28515625" customWidth="1"/>
    <col min="2824" max="2824" width="11.85546875" customWidth="1"/>
    <col min="2825" max="2825" width="9.85546875" customWidth="1"/>
    <col min="3073" max="3073" width="4.7109375" customWidth="1"/>
    <col min="3074" max="3074" width="37.7109375" customWidth="1"/>
    <col min="3075" max="3075" width="36.5703125" customWidth="1"/>
    <col min="3076" max="3076" width="6.7109375" customWidth="1"/>
    <col min="3077" max="3077" width="13.28515625" customWidth="1"/>
    <col min="3078" max="3078" width="9" customWidth="1"/>
    <col min="3079" max="3079" width="11.28515625" customWidth="1"/>
    <col min="3080" max="3080" width="11.85546875" customWidth="1"/>
    <col min="3081" max="3081" width="9.85546875" customWidth="1"/>
    <col min="3329" max="3329" width="4.7109375" customWidth="1"/>
    <col min="3330" max="3330" width="37.7109375" customWidth="1"/>
    <col min="3331" max="3331" width="36.5703125" customWidth="1"/>
    <col min="3332" max="3332" width="6.7109375" customWidth="1"/>
    <col min="3333" max="3333" width="13.28515625" customWidth="1"/>
    <col min="3334" max="3334" width="9" customWidth="1"/>
    <col min="3335" max="3335" width="11.28515625" customWidth="1"/>
    <col min="3336" max="3336" width="11.85546875" customWidth="1"/>
    <col min="3337" max="3337" width="9.85546875" customWidth="1"/>
    <col min="3585" max="3585" width="4.7109375" customWidth="1"/>
    <col min="3586" max="3586" width="37.7109375" customWidth="1"/>
    <col min="3587" max="3587" width="36.5703125" customWidth="1"/>
    <col min="3588" max="3588" width="6.7109375" customWidth="1"/>
    <col min="3589" max="3589" width="13.28515625" customWidth="1"/>
    <col min="3590" max="3590" width="9" customWidth="1"/>
    <col min="3591" max="3591" width="11.28515625" customWidth="1"/>
    <col min="3592" max="3592" width="11.85546875" customWidth="1"/>
    <col min="3593" max="3593" width="9.85546875" customWidth="1"/>
    <col min="3841" max="3841" width="4.7109375" customWidth="1"/>
    <col min="3842" max="3842" width="37.7109375" customWidth="1"/>
    <col min="3843" max="3843" width="36.5703125" customWidth="1"/>
    <col min="3844" max="3844" width="6.7109375" customWidth="1"/>
    <col min="3845" max="3845" width="13.28515625" customWidth="1"/>
    <col min="3846" max="3846" width="9" customWidth="1"/>
    <col min="3847" max="3847" width="11.28515625" customWidth="1"/>
    <col min="3848" max="3848" width="11.85546875" customWidth="1"/>
    <col min="3849" max="3849" width="9.85546875" customWidth="1"/>
    <col min="4097" max="4097" width="4.7109375" customWidth="1"/>
    <col min="4098" max="4098" width="37.7109375" customWidth="1"/>
    <col min="4099" max="4099" width="36.5703125" customWidth="1"/>
    <col min="4100" max="4100" width="6.7109375" customWidth="1"/>
    <col min="4101" max="4101" width="13.28515625" customWidth="1"/>
    <col min="4102" max="4102" width="9" customWidth="1"/>
    <col min="4103" max="4103" width="11.28515625" customWidth="1"/>
    <col min="4104" max="4104" width="11.85546875" customWidth="1"/>
    <col min="4105" max="4105" width="9.85546875" customWidth="1"/>
    <col min="4353" max="4353" width="4.7109375" customWidth="1"/>
    <col min="4354" max="4354" width="37.7109375" customWidth="1"/>
    <col min="4355" max="4355" width="36.5703125" customWidth="1"/>
    <col min="4356" max="4356" width="6.7109375" customWidth="1"/>
    <col min="4357" max="4357" width="13.28515625" customWidth="1"/>
    <col min="4358" max="4358" width="9" customWidth="1"/>
    <col min="4359" max="4359" width="11.28515625" customWidth="1"/>
    <col min="4360" max="4360" width="11.85546875" customWidth="1"/>
    <col min="4361" max="4361" width="9.85546875" customWidth="1"/>
    <col min="4609" max="4609" width="4.7109375" customWidth="1"/>
    <col min="4610" max="4610" width="37.7109375" customWidth="1"/>
    <col min="4611" max="4611" width="36.5703125" customWidth="1"/>
    <col min="4612" max="4612" width="6.7109375" customWidth="1"/>
    <col min="4613" max="4613" width="13.28515625" customWidth="1"/>
    <col min="4614" max="4614" width="9" customWidth="1"/>
    <col min="4615" max="4615" width="11.28515625" customWidth="1"/>
    <col min="4616" max="4616" width="11.85546875" customWidth="1"/>
    <col min="4617" max="4617" width="9.85546875" customWidth="1"/>
    <col min="4865" max="4865" width="4.7109375" customWidth="1"/>
    <col min="4866" max="4866" width="37.7109375" customWidth="1"/>
    <col min="4867" max="4867" width="36.5703125" customWidth="1"/>
    <col min="4868" max="4868" width="6.7109375" customWidth="1"/>
    <col min="4869" max="4869" width="13.28515625" customWidth="1"/>
    <col min="4870" max="4870" width="9" customWidth="1"/>
    <col min="4871" max="4871" width="11.28515625" customWidth="1"/>
    <col min="4872" max="4872" width="11.85546875" customWidth="1"/>
    <col min="4873" max="4873" width="9.85546875" customWidth="1"/>
    <col min="5121" max="5121" width="4.7109375" customWidth="1"/>
    <col min="5122" max="5122" width="37.7109375" customWidth="1"/>
    <col min="5123" max="5123" width="36.5703125" customWidth="1"/>
    <col min="5124" max="5124" width="6.7109375" customWidth="1"/>
    <col min="5125" max="5125" width="13.28515625" customWidth="1"/>
    <col min="5126" max="5126" width="9" customWidth="1"/>
    <col min="5127" max="5127" width="11.28515625" customWidth="1"/>
    <col min="5128" max="5128" width="11.85546875" customWidth="1"/>
    <col min="5129" max="5129" width="9.85546875" customWidth="1"/>
    <col min="5377" max="5377" width="4.7109375" customWidth="1"/>
    <col min="5378" max="5378" width="37.7109375" customWidth="1"/>
    <col min="5379" max="5379" width="36.5703125" customWidth="1"/>
    <col min="5380" max="5380" width="6.7109375" customWidth="1"/>
    <col min="5381" max="5381" width="13.28515625" customWidth="1"/>
    <col min="5382" max="5382" width="9" customWidth="1"/>
    <col min="5383" max="5383" width="11.28515625" customWidth="1"/>
    <col min="5384" max="5384" width="11.85546875" customWidth="1"/>
    <col min="5385" max="5385" width="9.85546875" customWidth="1"/>
    <col min="5633" max="5633" width="4.7109375" customWidth="1"/>
    <col min="5634" max="5634" width="37.7109375" customWidth="1"/>
    <col min="5635" max="5635" width="36.5703125" customWidth="1"/>
    <col min="5636" max="5636" width="6.7109375" customWidth="1"/>
    <col min="5637" max="5637" width="13.28515625" customWidth="1"/>
    <col min="5638" max="5638" width="9" customWidth="1"/>
    <col min="5639" max="5639" width="11.28515625" customWidth="1"/>
    <col min="5640" max="5640" width="11.85546875" customWidth="1"/>
    <col min="5641" max="5641" width="9.85546875" customWidth="1"/>
    <col min="5889" max="5889" width="4.7109375" customWidth="1"/>
    <col min="5890" max="5890" width="37.7109375" customWidth="1"/>
    <col min="5891" max="5891" width="36.5703125" customWidth="1"/>
    <col min="5892" max="5892" width="6.7109375" customWidth="1"/>
    <col min="5893" max="5893" width="13.28515625" customWidth="1"/>
    <col min="5894" max="5894" width="9" customWidth="1"/>
    <col min="5895" max="5895" width="11.28515625" customWidth="1"/>
    <col min="5896" max="5896" width="11.85546875" customWidth="1"/>
    <col min="5897" max="5897" width="9.85546875" customWidth="1"/>
    <col min="6145" max="6145" width="4.7109375" customWidth="1"/>
    <col min="6146" max="6146" width="37.7109375" customWidth="1"/>
    <col min="6147" max="6147" width="36.5703125" customWidth="1"/>
    <col min="6148" max="6148" width="6.7109375" customWidth="1"/>
    <col min="6149" max="6149" width="13.28515625" customWidth="1"/>
    <col min="6150" max="6150" width="9" customWidth="1"/>
    <col min="6151" max="6151" width="11.28515625" customWidth="1"/>
    <col min="6152" max="6152" width="11.85546875" customWidth="1"/>
    <col min="6153" max="6153" width="9.85546875" customWidth="1"/>
    <col min="6401" max="6401" width="4.7109375" customWidth="1"/>
    <col min="6402" max="6402" width="37.7109375" customWidth="1"/>
    <col min="6403" max="6403" width="36.5703125" customWidth="1"/>
    <col min="6404" max="6404" width="6.7109375" customWidth="1"/>
    <col min="6405" max="6405" width="13.28515625" customWidth="1"/>
    <col min="6406" max="6406" width="9" customWidth="1"/>
    <col min="6407" max="6407" width="11.28515625" customWidth="1"/>
    <col min="6408" max="6408" width="11.85546875" customWidth="1"/>
    <col min="6409" max="6409" width="9.85546875" customWidth="1"/>
    <col min="6657" max="6657" width="4.7109375" customWidth="1"/>
    <col min="6658" max="6658" width="37.7109375" customWidth="1"/>
    <col min="6659" max="6659" width="36.5703125" customWidth="1"/>
    <col min="6660" max="6660" width="6.7109375" customWidth="1"/>
    <col min="6661" max="6661" width="13.28515625" customWidth="1"/>
    <col min="6662" max="6662" width="9" customWidth="1"/>
    <col min="6663" max="6663" width="11.28515625" customWidth="1"/>
    <col min="6664" max="6664" width="11.85546875" customWidth="1"/>
    <col min="6665" max="6665" width="9.85546875" customWidth="1"/>
    <col min="6913" max="6913" width="4.7109375" customWidth="1"/>
    <col min="6914" max="6914" width="37.7109375" customWidth="1"/>
    <col min="6915" max="6915" width="36.5703125" customWidth="1"/>
    <col min="6916" max="6916" width="6.7109375" customWidth="1"/>
    <col min="6917" max="6917" width="13.28515625" customWidth="1"/>
    <col min="6918" max="6918" width="9" customWidth="1"/>
    <col min="6919" max="6919" width="11.28515625" customWidth="1"/>
    <col min="6920" max="6920" width="11.85546875" customWidth="1"/>
    <col min="6921" max="6921" width="9.85546875" customWidth="1"/>
    <col min="7169" max="7169" width="4.7109375" customWidth="1"/>
    <col min="7170" max="7170" width="37.7109375" customWidth="1"/>
    <col min="7171" max="7171" width="36.5703125" customWidth="1"/>
    <col min="7172" max="7172" width="6.7109375" customWidth="1"/>
    <col min="7173" max="7173" width="13.28515625" customWidth="1"/>
    <col min="7174" max="7174" width="9" customWidth="1"/>
    <col min="7175" max="7175" width="11.28515625" customWidth="1"/>
    <col min="7176" max="7176" width="11.85546875" customWidth="1"/>
    <col min="7177" max="7177" width="9.85546875" customWidth="1"/>
    <col min="7425" max="7425" width="4.7109375" customWidth="1"/>
    <col min="7426" max="7426" width="37.7109375" customWidth="1"/>
    <col min="7427" max="7427" width="36.5703125" customWidth="1"/>
    <col min="7428" max="7428" width="6.7109375" customWidth="1"/>
    <col min="7429" max="7429" width="13.28515625" customWidth="1"/>
    <col min="7430" max="7430" width="9" customWidth="1"/>
    <col min="7431" max="7431" width="11.28515625" customWidth="1"/>
    <col min="7432" max="7432" width="11.85546875" customWidth="1"/>
    <col min="7433" max="7433" width="9.85546875" customWidth="1"/>
    <col min="7681" max="7681" width="4.7109375" customWidth="1"/>
    <col min="7682" max="7682" width="37.7109375" customWidth="1"/>
    <col min="7683" max="7683" width="36.5703125" customWidth="1"/>
    <col min="7684" max="7684" width="6.7109375" customWidth="1"/>
    <col min="7685" max="7685" width="13.28515625" customWidth="1"/>
    <col min="7686" max="7686" width="9" customWidth="1"/>
    <col min="7687" max="7687" width="11.28515625" customWidth="1"/>
    <col min="7688" max="7688" width="11.85546875" customWidth="1"/>
    <col min="7689" max="7689" width="9.85546875" customWidth="1"/>
    <col min="7937" max="7937" width="4.7109375" customWidth="1"/>
    <col min="7938" max="7938" width="37.7109375" customWidth="1"/>
    <col min="7939" max="7939" width="36.5703125" customWidth="1"/>
    <col min="7940" max="7940" width="6.7109375" customWidth="1"/>
    <col min="7941" max="7941" width="13.28515625" customWidth="1"/>
    <col min="7942" max="7942" width="9" customWidth="1"/>
    <col min="7943" max="7943" width="11.28515625" customWidth="1"/>
    <col min="7944" max="7944" width="11.85546875" customWidth="1"/>
    <col min="7945" max="7945" width="9.85546875" customWidth="1"/>
    <col min="8193" max="8193" width="4.7109375" customWidth="1"/>
    <col min="8194" max="8194" width="37.7109375" customWidth="1"/>
    <col min="8195" max="8195" width="36.5703125" customWidth="1"/>
    <col min="8196" max="8196" width="6.7109375" customWidth="1"/>
    <col min="8197" max="8197" width="13.28515625" customWidth="1"/>
    <col min="8198" max="8198" width="9" customWidth="1"/>
    <col min="8199" max="8199" width="11.28515625" customWidth="1"/>
    <col min="8200" max="8200" width="11.85546875" customWidth="1"/>
    <col min="8201" max="8201" width="9.85546875" customWidth="1"/>
    <col min="8449" max="8449" width="4.7109375" customWidth="1"/>
    <col min="8450" max="8450" width="37.7109375" customWidth="1"/>
    <col min="8451" max="8451" width="36.5703125" customWidth="1"/>
    <col min="8452" max="8452" width="6.7109375" customWidth="1"/>
    <col min="8453" max="8453" width="13.28515625" customWidth="1"/>
    <col min="8454" max="8454" width="9" customWidth="1"/>
    <col min="8455" max="8455" width="11.28515625" customWidth="1"/>
    <col min="8456" max="8456" width="11.85546875" customWidth="1"/>
    <col min="8457" max="8457" width="9.85546875" customWidth="1"/>
    <col min="8705" max="8705" width="4.7109375" customWidth="1"/>
    <col min="8706" max="8706" width="37.7109375" customWidth="1"/>
    <col min="8707" max="8707" width="36.5703125" customWidth="1"/>
    <col min="8708" max="8708" width="6.7109375" customWidth="1"/>
    <col min="8709" max="8709" width="13.28515625" customWidth="1"/>
    <col min="8710" max="8710" width="9" customWidth="1"/>
    <col min="8711" max="8711" width="11.28515625" customWidth="1"/>
    <col min="8712" max="8712" width="11.85546875" customWidth="1"/>
    <col min="8713" max="8713" width="9.85546875" customWidth="1"/>
    <col min="8961" max="8961" width="4.7109375" customWidth="1"/>
    <col min="8962" max="8962" width="37.7109375" customWidth="1"/>
    <col min="8963" max="8963" width="36.5703125" customWidth="1"/>
    <col min="8964" max="8964" width="6.7109375" customWidth="1"/>
    <col min="8965" max="8965" width="13.28515625" customWidth="1"/>
    <col min="8966" max="8966" width="9" customWidth="1"/>
    <col min="8967" max="8967" width="11.28515625" customWidth="1"/>
    <col min="8968" max="8968" width="11.85546875" customWidth="1"/>
    <col min="8969" max="8969" width="9.85546875" customWidth="1"/>
    <col min="9217" max="9217" width="4.7109375" customWidth="1"/>
    <col min="9218" max="9218" width="37.7109375" customWidth="1"/>
    <col min="9219" max="9219" width="36.5703125" customWidth="1"/>
    <col min="9220" max="9220" width="6.7109375" customWidth="1"/>
    <col min="9221" max="9221" width="13.28515625" customWidth="1"/>
    <col min="9222" max="9222" width="9" customWidth="1"/>
    <col min="9223" max="9223" width="11.28515625" customWidth="1"/>
    <col min="9224" max="9224" width="11.85546875" customWidth="1"/>
    <col min="9225" max="9225" width="9.85546875" customWidth="1"/>
    <col min="9473" max="9473" width="4.7109375" customWidth="1"/>
    <col min="9474" max="9474" width="37.7109375" customWidth="1"/>
    <col min="9475" max="9475" width="36.5703125" customWidth="1"/>
    <col min="9476" max="9476" width="6.7109375" customWidth="1"/>
    <col min="9477" max="9477" width="13.28515625" customWidth="1"/>
    <col min="9478" max="9478" width="9" customWidth="1"/>
    <col min="9479" max="9479" width="11.28515625" customWidth="1"/>
    <col min="9480" max="9480" width="11.85546875" customWidth="1"/>
    <col min="9481" max="9481" width="9.85546875" customWidth="1"/>
    <col min="9729" max="9729" width="4.7109375" customWidth="1"/>
    <col min="9730" max="9730" width="37.7109375" customWidth="1"/>
    <col min="9731" max="9731" width="36.5703125" customWidth="1"/>
    <col min="9732" max="9732" width="6.7109375" customWidth="1"/>
    <col min="9733" max="9733" width="13.28515625" customWidth="1"/>
    <col min="9734" max="9734" width="9" customWidth="1"/>
    <col min="9735" max="9735" width="11.28515625" customWidth="1"/>
    <col min="9736" max="9736" width="11.85546875" customWidth="1"/>
    <col min="9737" max="9737" width="9.85546875" customWidth="1"/>
    <col min="9985" max="9985" width="4.7109375" customWidth="1"/>
    <col min="9986" max="9986" width="37.7109375" customWidth="1"/>
    <col min="9987" max="9987" width="36.5703125" customWidth="1"/>
    <col min="9988" max="9988" width="6.7109375" customWidth="1"/>
    <col min="9989" max="9989" width="13.28515625" customWidth="1"/>
    <col min="9990" max="9990" width="9" customWidth="1"/>
    <col min="9991" max="9991" width="11.28515625" customWidth="1"/>
    <col min="9992" max="9992" width="11.85546875" customWidth="1"/>
    <col min="9993" max="9993" width="9.85546875" customWidth="1"/>
    <col min="10241" max="10241" width="4.7109375" customWidth="1"/>
    <col min="10242" max="10242" width="37.7109375" customWidth="1"/>
    <col min="10243" max="10243" width="36.5703125" customWidth="1"/>
    <col min="10244" max="10244" width="6.7109375" customWidth="1"/>
    <col min="10245" max="10245" width="13.28515625" customWidth="1"/>
    <col min="10246" max="10246" width="9" customWidth="1"/>
    <col min="10247" max="10247" width="11.28515625" customWidth="1"/>
    <col min="10248" max="10248" width="11.85546875" customWidth="1"/>
    <col min="10249" max="10249" width="9.85546875" customWidth="1"/>
    <col min="10497" max="10497" width="4.7109375" customWidth="1"/>
    <col min="10498" max="10498" width="37.7109375" customWidth="1"/>
    <col min="10499" max="10499" width="36.5703125" customWidth="1"/>
    <col min="10500" max="10500" width="6.7109375" customWidth="1"/>
    <col min="10501" max="10501" width="13.28515625" customWidth="1"/>
    <col min="10502" max="10502" width="9" customWidth="1"/>
    <col min="10503" max="10503" width="11.28515625" customWidth="1"/>
    <col min="10504" max="10504" width="11.85546875" customWidth="1"/>
    <col min="10505" max="10505" width="9.85546875" customWidth="1"/>
    <col min="10753" max="10753" width="4.7109375" customWidth="1"/>
    <col min="10754" max="10754" width="37.7109375" customWidth="1"/>
    <col min="10755" max="10755" width="36.5703125" customWidth="1"/>
    <col min="10756" max="10756" width="6.7109375" customWidth="1"/>
    <col min="10757" max="10757" width="13.28515625" customWidth="1"/>
    <col min="10758" max="10758" width="9" customWidth="1"/>
    <col min="10759" max="10759" width="11.28515625" customWidth="1"/>
    <col min="10760" max="10760" width="11.85546875" customWidth="1"/>
    <col min="10761" max="10761" width="9.85546875" customWidth="1"/>
    <col min="11009" max="11009" width="4.7109375" customWidth="1"/>
    <col min="11010" max="11010" width="37.7109375" customWidth="1"/>
    <col min="11011" max="11011" width="36.5703125" customWidth="1"/>
    <col min="11012" max="11012" width="6.7109375" customWidth="1"/>
    <col min="11013" max="11013" width="13.28515625" customWidth="1"/>
    <col min="11014" max="11014" width="9" customWidth="1"/>
    <col min="11015" max="11015" width="11.28515625" customWidth="1"/>
    <col min="11016" max="11016" width="11.85546875" customWidth="1"/>
    <col min="11017" max="11017" width="9.85546875" customWidth="1"/>
    <col min="11265" max="11265" width="4.7109375" customWidth="1"/>
    <col min="11266" max="11266" width="37.7109375" customWidth="1"/>
    <col min="11267" max="11267" width="36.5703125" customWidth="1"/>
    <col min="11268" max="11268" width="6.7109375" customWidth="1"/>
    <col min="11269" max="11269" width="13.28515625" customWidth="1"/>
    <col min="11270" max="11270" width="9" customWidth="1"/>
    <col min="11271" max="11271" width="11.28515625" customWidth="1"/>
    <col min="11272" max="11272" width="11.85546875" customWidth="1"/>
    <col min="11273" max="11273" width="9.85546875" customWidth="1"/>
    <col min="11521" max="11521" width="4.7109375" customWidth="1"/>
    <col min="11522" max="11522" width="37.7109375" customWidth="1"/>
    <col min="11523" max="11523" width="36.5703125" customWidth="1"/>
    <col min="11524" max="11524" width="6.7109375" customWidth="1"/>
    <col min="11525" max="11525" width="13.28515625" customWidth="1"/>
    <col min="11526" max="11526" width="9" customWidth="1"/>
    <col min="11527" max="11527" width="11.28515625" customWidth="1"/>
    <col min="11528" max="11528" width="11.85546875" customWidth="1"/>
    <col min="11529" max="11529" width="9.85546875" customWidth="1"/>
    <col min="11777" max="11777" width="4.7109375" customWidth="1"/>
    <col min="11778" max="11778" width="37.7109375" customWidth="1"/>
    <col min="11779" max="11779" width="36.5703125" customWidth="1"/>
    <col min="11780" max="11780" width="6.7109375" customWidth="1"/>
    <col min="11781" max="11781" width="13.28515625" customWidth="1"/>
    <col min="11782" max="11782" width="9" customWidth="1"/>
    <col min="11783" max="11783" width="11.28515625" customWidth="1"/>
    <col min="11784" max="11784" width="11.85546875" customWidth="1"/>
    <col min="11785" max="11785" width="9.85546875" customWidth="1"/>
    <col min="12033" max="12033" width="4.7109375" customWidth="1"/>
    <col min="12034" max="12034" width="37.7109375" customWidth="1"/>
    <col min="12035" max="12035" width="36.5703125" customWidth="1"/>
    <col min="12036" max="12036" width="6.7109375" customWidth="1"/>
    <col min="12037" max="12037" width="13.28515625" customWidth="1"/>
    <col min="12038" max="12038" width="9" customWidth="1"/>
    <col min="12039" max="12039" width="11.28515625" customWidth="1"/>
    <col min="12040" max="12040" width="11.85546875" customWidth="1"/>
    <col min="12041" max="12041" width="9.85546875" customWidth="1"/>
    <col min="12289" max="12289" width="4.7109375" customWidth="1"/>
    <col min="12290" max="12290" width="37.7109375" customWidth="1"/>
    <col min="12291" max="12291" width="36.5703125" customWidth="1"/>
    <col min="12292" max="12292" width="6.7109375" customWidth="1"/>
    <col min="12293" max="12293" width="13.28515625" customWidth="1"/>
    <col min="12294" max="12294" width="9" customWidth="1"/>
    <col min="12295" max="12295" width="11.28515625" customWidth="1"/>
    <col min="12296" max="12296" width="11.85546875" customWidth="1"/>
    <col min="12297" max="12297" width="9.85546875" customWidth="1"/>
    <col min="12545" max="12545" width="4.7109375" customWidth="1"/>
    <col min="12546" max="12546" width="37.7109375" customWidth="1"/>
    <col min="12547" max="12547" width="36.5703125" customWidth="1"/>
    <col min="12548" max="12548" width="6.7109375" customWidth="1"/>
    <col min="12549" max="12549" width="13.28515625" customWidth="1"/>
    <col min="12550" max="12550" width="9" customWidth="1"/>
    <col min="12551" max="12551" width="11.28515625" customWidth="1"/>
    <col min="12552" max="12552" width="11.85546875" customWidth="1"/>
    <col min="12553" max="12553" width="9.85546875" customWidth="1"/>
    <col min="12801" max="12801" width="4.7109375" customWidth="1"/>
    <col min="12802" max="12802" width="37.7109375" customWidth="1"/>
    <col min="12803" max="12803" width="36.5703125" customWidth="1"/>
    <col min="12804" max="12804" width="6.7109375" customWidth="1"/>
    <col min="12805" max="12805" width="13.28515625" customWidth="1"/>
    <col min="12806" max="12806" width="9" customWidth="1"/>
    <col min="12807" max="12807" width="11.28515625" customWidth="1"/>
    <col min="12808" max="12808" width="11.85546875" customWidth="1"/>
    <col min="12809" max="12809" width="9.85546875" customWidth="1"/>
    <col min="13057" max="13057" width="4.7109375" customWidth="1"/>
    <col min="13058" max="13058" width="37.7109375" customWidth="1"/>
    <col min="13059" max="13059" width="36.5703125" customWidth="1"/>
    <col min="13060" max="13060" width="6.7109375" customWidth="1"/>
    <col min="13061" max="13061" width="13.28515625" customWidth="1"/>
    <col min="13062" max="13062" width="9" customWidth="1"/>
    <col min="13063" max="13063" width="11.28515625" customWidth="1"/>
    <col min="13064" max="13064" width="11.85546875" customWidth="1"/>
    <col min="13065" max="13065" width="9.85546875" customWidth="1"/>
    <col min="13313" max="13313" width="4.7109375" customWidth="1"/>
    <col min="13314" max="13314" width="37.7109375" customWidth="1"/>
    <col min="13315" max="13315" width="36.5703125" customWidth="1"/>
    <col min="13316" max="13316" width="6.7109375" customWidth="1"/>
    <col min="13317" max="13317" width="13.28515625" customWidth="1"/>
    <col min="13318" max="13318" width="9" customWidth="1"/>
    <col min="13319" max="13319" width="11.28515625" customWidth="1"/>
    <col min="13320" max="13320" width="11.85546875" customWidth="1"/>
    <col min="13321" max="13321" width="9.85546875" customWidth="1"/>
    <col min="13569" max="13569" width="4.7109375" customWidth="1"/>
    <col min="13570" max="13570" width="37.7109375" customWidth="1"/>
    <col min="13571" max="13571" width="36.5703125" customWidth="1"/>
    <col min="13572" max="13572" width="6.7109375" customWidth="1"/>
    <col min="13573" max="13573" width="13.28515625" customWidth="1"/>
    <col min="13574" max="13574" width="9" customWidth="1"/>
    <col min="13575" max="13575" width="11.28515625" customWidth="1"/>
    <col min="13576" max="13576" width="11.85546875" customWidth="1"/>
    <col min="13577" max="13577" width="9.85546875" customWidth="1"/>
    <col min="13825" max="13825" width="4.7109375" customWidth="1"/>
    <col min="13826" max="13826" width="37.7109375" customWidth="1"/>
    <col min="13827" max="13827" width="36.5703125" customWidth="1"/>
    <col min="13828" max="13828" width="6.7109375" customWidth="1"/>
    <col min="13829" max="13829" width="13.28515625" customWidth="1"/>
    <col min="13830" max="13830" width="9" customWidth="1"/>
    <col min="13831" max="13831" width="11.28515625" customWidth="1"/>
    <col min="13832" max="13832" width="11.85546875" customWidth="1"/>
    <col min="13833" max="13833" width="9.85546875" customWidth="1"/>
    <col min="14081" max="14081" width="4.7109375" customWidth="1"/>
    <col min="14082" max="14082" width="37.7109375" customWidth="1"/>
    <col min="14083" max="14083" width="36.5703125" customWidth="1"/>
    <col min="14084" max="14084" width="6.7109375" customWidth="1"/>
    <col min="14085" max="14085" width="13.28515625" customWidth="1"/>
    <col min="14086" max="14086" width="9" customWidth="1"/>
    <col min="14087" max="14087" width="11.28515625" customWidth="1"/>
    <col min="14088" max="14088" width="11.85546875" customWidth="1"/>
    <col min="14089" max="14089" width="9.85546875" customWidth="1"/>
    <col min="14337" max="14337" width="4.7109375" customWidth="1"/>
    <col min="14338" max="14338" width="37.7109375" customWidth="1"/>
    <col min="14339" max="14339" width="36.5703125" customWidth="1"/>
    <col min="14340" max="14340" width="6.7109375" customWidth="1"/>
    <col min="14341" max="14341" width="13.28515625" customWidth="1"/>
    <col min="14342" max="14342" width="9" customWidth="1"/>
    <col min="14343" max="14343" width="11.28515625" customWidth="1"/>
    <col min="14344" max="14344" width="11.85546875" customWidth="1"/>
    <col min="14345" max="14345" width="9.85546875" customWidth="1"/>
    <col min="14593" max="14593" width="4.7109375" customWidth="1"/>
    <col min="14594" max="14594" width="37.7109375" customWidth="1"/>
    <col min="14595" max="14595" width="36.5703125" customWidth="1"/>
    <col min="14596" max="14596" width="6.7109375" customWidth="1"/>
    <col min="14597" max="14597" width="13.28515625" customWidth="1"/>
    <col min="14598" max="14598" width="9" customWidth="1"/>
    <col min="14599" max="14599" width="11.28515625" customWidth="1"/>
    <col min="14600" max="14600" width="11.85546875" customWidth="1"/>
    <col min="14601" max="14601" width="9.85546875" customWidth="1"/>
    <col min="14849" max="14849" width="4.7109375" customWidth="1"/>
    <col min="14850" max="14850" width="37.7109375" customWidth="1"/>
    <col min="14851" max="14851" width="36.5703125" customWidth="1"/>
    <col min="14852" max="14852" width="6.7109375" customWidth="1"/>
    <col min="14853" max="14853" width="13.28515625" customWidth="1"/>
    <col min="14854" max="14854" width="9" customWidth="1"/>
    <col min="14855" max="14855" width="11.28515625" customWidth="1"/>
    <col min="14856" max="14856" width="11.85546875" customWidth="1"/>
    <col min="14857" max="14857" width="9.85546875" customWidth="1"/>
    <col min="15105" max="15105" width="4.7109375" customWidth="1"/>
    <col min="15106" max="15106" width="37.7109375" customWidth="1"/>
    <col min="15107" max="15107" width="36.5703125" customWidth="1"/>
    <col min="15108" max="15108" width="6.7109375" customWidth="1"/>
    <col min="15109" max="15109" width="13.28515625" customWidth="1"/>
    <col min="15110" max="15110" width="9" customWidth="1"/>
    <col min="15111" max="15111" width="11.28515625" customWidth="1"/>
    <col min="15112" max="15112" width="11.85546875" customWidth="1"/>
    <col min="15113" max="15113" width="9.85546875" customWidth="1"/>
    <col min="15361" max="15361" width="4.7109375" customWidth="1"/>
    <col min="15362" max="15362" width="37.7109375" customWidth="1"/>
    <col min="15363" max="15363" width="36.5703125" customWidth="1"/>
    <col min="15364" max="15364" width="6.7109375" customWidth="1"/>
    <col min="15365" max="15365" width="13.28515625" customWidth="1"/>
    <col min="15366" max="15366" width="9" customWidth="1"/>
    <col min="15367" max="15367" width="11.28515625" customWidth="1"/>
    <col min="15368" max="15368" width="11.85546875" customWidth="1"/>
    <col min="15369" max="15369" width="9.85546875" customWidth="1"/>
    <col min="15617" max="15617" width="4.7109375" customWidth="1"/>
    <col min="15618" max="15618" width="37.7109375" customWidth="1"/>
    <col min="15619" max="15619" width="36.5703125" customWidth="1"/>
    <col min="15620" max="15620" width="6.7109375" customWidth="1"/>
    <col min="15621" max="15621" width="13.28515625" customWidth="1"/>
    <col min="15622" max="15622" width="9" customWidth="1"/>
    <col min="15623" max="15623" width="11.28515625" customWidth="1"/>
    <col min="15624" max="15624" width="11.85546875" customWidth="1"/>
    <col min="15625" max="15625" width="9.85546875" customWidth="1"/>
    <col min="15873" max="15873" width="4.7109375" customWidth="1"/>
    <col min="15874" max="15874" width="37.7109375" customWidth="1"/>
    <col min="15875" max="15875" width="36.5703125" customWidth="1"/>
    <col min="15876" max="15876" width="6.7109375" customWidth="1"/>
    <col min="15877" max="15877" width="13.28515625" customWidth="1"/>
    <col min="15878" max="15878" width="9" customWidth="1"/>
    <col min="15879" max="15879" width="11.28515625" customWidth="1"/>
    <col min="15880" max="15880" width="11.85546875" customWidth="1"/>
    <col min="15881" max="15881" width="9.85546875" customWidth="1"/>
    <col min="16129" max="16129" width="4.7109375" customWidth="1"/>
    <col min="16130" max="16130" width="37.7109375" customWidth="1"/>
    <col min="16131" max="16131" width="36.5703125" customWidth="1"/>
    <col min="16132" max="16132" width="6.7109375" customWidth="1"/>
    <col min="16133" max="16133" width="13.28515625" customWidth="1"/>
    <col min="16134" max="16134" width="9" customWidth="1"/>
    <col min="16135" max="16135" width="11.28515625" customWidth="1"/>
    <col min="16136" max="16136" width="11.85546875" customWidth="1"/>
    <col min="16137" max="16137" width="9.85546875" customWidth="1"/>
  </cols>
  <sheetData>
    <row r="1" spans="1:14" ht="16.5" customHeight="1" x14ac:dyDescent="0.25">
      <c r="A1" s="78"/>
      <c r="B1" s="78"/>
      <c r="C1" s="106" t="s">
        <v>123</v>
      </c>
      <c r="D1" s="25"/>
      <c r="E1" s="240" t="s">
        <v>160</v>
      </c>
      <c r="F1" s="240"/>
      <c r="G1" s="240"/>
      <c r="H1" s="240"/>
      <c r="I1" s="240"/>
    </row>
    <row r="2" spans="1:14" s="50" customFormat="1" ht="18.75" customHeight="1" x14ac:dyDescent="0.3">
      <c r="A2" s="52"/>
      <c r="B2" s="105"/>
      <c r="C2" s="107"/>
      <c r="D2" s="52"/>
      <c r="E2" s="241" t="s">
        <v>192</v>
      </c>
      <c r="F2" s="241"/>
      <c r="G2" s="241"/>
      <c r="H2" s="241"/>
      <c r="I2" s="52"/>
    </row>
    <row r="3" spans="1:14" s="50" customFormat="1" ht="15.75" customHeight="1" x14ac:dyDescent="0.3">
      <c r="A3" s="77"/>
      <c r="B3" s="104"/>
      <c r="C3" s="17"/>
      <c r="D3" s="75"/>
      <c r="E3" s="259" t="s">
        <v>235</v>
      </c>
      <c r="F3" s="259"/>
      <c r="G3" s="259"/>
      <c r="H3" s="259"/>
      <c r="I3" s="259"/>
    </row>
    <row r="4" spans="1:14" s="68" customFormat="1" ht="12" customHeight="1" x14ac:dyDescent="0.25">
      <c r="A4" s="72"/>
      <c r="B4" s="255" t="s">
        <v>122</v>
      </c>
      <c r="C4" s="255"/>
      <c r="D4" s="255"/>
      <c r="E4" s="255"/>
      <c r="F4" s="255"/>
      <c r="G4" s="255"/>
      <c r="H4" s="255"/>
      <c r="I4" s="255"/>
    </row>
    <row r="5" spans="1:14" ht="23.25" hidden="1" customHeight="1" x14ac:dyDescent="0.25"/>
    <row r="6" spans="1:14" ht="23.25" hidden="1" thickBot="1" x14ac:dyDescent="0.3"/>
    <row r="7" spans="1:14" s="10" customFormat="1" ht="94.5" customHeight="1" thickBot="1" x14ac:dyDescent="0.3">
      <c r="A7" s="108" t="s">
        <v>1</v>
      </c>
      <c r="B7" s="166" t="s">
        <v>19</v>
      </c>
      <c r="C7" s="108" t="s">
        <v>62</v>
      </c>
      <c r="D7" s="166" t="s">
        <v>20</v>
      </c>
      <c r="E7" s="166" t="s">
        <v>21</v>
      </c>
      <c r="F7" s="108" t="s">
        <v>119</v>
      </c>
      <c r="G7" s="108" t="s">
        <v>6</v>
      </c>
      <c r="H7" s="108" t="s">
        <v>196</v>
      </c>
      <c r="I7" s="31" t="s">
        <v>7</v>
      </c>
    </row>
    <row r="8" spans="1:14" s="68" customFormat="1" ht="15.75" customHeight="1" x14ac:dyDescent="0.25">
      <c r="A8" s="252" t="s">
        <v>127</v>
      </c>
      <c r="B8" s="253"/>
      <c r="C8" s="253"/>
      <c r="D8" s="253"/>
      <c r="E8" s="253"/>
      <c r="F8" s="253"/>
      <c r="G8" s="253"/>
      <c r="H8" s="253"/>
      <c r="I8" s="254"/>
    </row>
    <row r="9" spans="1:14" s="10" customFormat="1" ht="18" customHeight="1" x14ac:dyDescent="0.25">
      <c r="A9" s="74">
        <v>1</v>
      </c>
      <c r="B9" s="33" t="s">
        <v>138</v>
      </c>
      <c r="C9" s="109" t="s">
        <v>130</v>
      </c>
      <c r="D9" s="41">
        <v>1</v>
      </c>
      <c r="E9" s="33">
        <v>430000</v>
      </c>
      <c r="F9" s="33">
        <v>8000</v>
      </c>
      <c r="G9" s="33">
        <f>+F9+E9</f>
        <v>438000</v>
      </c>
      <c r="H9" s="41" t="s">
        <v>172</v>
      </c>
      <c r="I9" s="36">
        <v>1975</v>
      </c>
      <c r="K9" s="15"/>
    </row>
    <row r="10" spans="1:14" s="80" customFormat="1" ht="15.75" customHeight="1" x14ac:dyDescent="0.25">
      <c r="A10" s="260" t="s">
        <v>126</v>
      </c>
      <c r="B10" s="260"/>
      <c r="C10" s="260"/>
      <c r="D10" s="260"/>
      <c r="E10" s="260"/>
      <c r="F10" s="260"/>
      <c r="G10" s="260"/>
      <c r="H10" s="260"/>
      <c r="I10" s="260"/>
      <c r="K10" s="15"/>
    </row>
    <row r="11" spans="1:14" s="10" customFormat="1" ht="16.5" customHeight="1" x14ac:dyDescent="0.25">
      <c r="A11" s="73">
        <v>2</v>
      </c>
      <c r="B11" s="32" t="s">
        <v>63</v>
      </c>
      <c r="C11" s="110" t="s">
        <v>154</v>
      </c>
      <c r="D11" s="40">
        <v>1</v>
      </c>
      <c r="E11" s="32">
        <v>340000</v>
      </c>
      <c r="F11" s="32">
        <v>8000</v>
      </c>
      <c r="G11" s="32">
        <f t="shared" ref="G11:G15" si="0">+F11+E11</f>
        <v>348000</v>
      </c>
      <c r="H11" s="69">
        <v>79</v>
      </c>
      <c r="I11" s="35">
        <v>1981</v>
      </c>
    </row>
    <row r="12" spans="1:14" s="10" customFormat="1" ht="16.5" customHeight="1" x14ac:dyDescent="0.25">
      <c r="A12" s="73">
        <v>3</v>
      </c>
      <c r="B12" s="32" t="s">
        <v>64</v>
      </c>
      <c r="C12" s="110" t="s">
        <v>157</v>
      </c>
      <c r="D12" s="40">
        <v>1</v>
      </c>
      <c r="E12" s="32">
        <v>230000</v>
      </c>
      <c r="F12" s="32">
        <v>8000</v>
      </c>
      <c r="G12" s="32">
        <f t="shared" si="0"/>
        <v>238000</v>
      </c>
      <c r="H12" s="40">
        <v>24.7</v>
      </c>
      <c r="I12" s="35">
        <v>1971</v>
      </c>
    </row>
    <row r="13" spans="1:14" s="10" customFormat="1" ht="16.5" customHeight="1" x14ac:dyDescent="0.25">
      <c r="A13" s="73">
        <v>4</v>
      </c>
      <c r="B13" s="32" t="s">
        <v>65</v>
      </c>
      <c r="C13" s="110" t="s">
        <v>66</v>
      </c>
      <c r="D13" s="40">
        <v>1</v>
      </c>
      <c r="E13" s="32">
        <v>150000</v>
      </c>
      <c r="F13" s="32">
        <v>8000</v>
      </c>
      <c r="G13" s="32">
        <f t="shared" si="0"/>
        <v>158000</v>
      </c>
      <c r="H13" s="40">
        <v>36.1</v>
      </c>
      <c r="I13" s="35">
        <v>1952</v>
      </c>
    </row>
    <row r="14" spans="1:14" s="10" customFormat="1" ht="16.5" customHeight="1" x14ac:dyDescent="0.25">
      <c r="A14" s="73">
        <v>5</v>
      </c>
      <c r="B14" s="32" t="s">
        <v>67</v>
      </c>
      <c r="C14" s="64" t="s">
        <v>68</v>
      </c>
      <c r="D14" s="40">
        <v>1</v>
      </c>
      <c r="E14" s="32">
        <v>150000</v>
      </c>
      <c r="F14" s="32">
        <v>8000</v>
      </c>
      <c r="G14" s="32">
        <f t="shared" si="0"/>
        <v>158000</v>
      </c>
      <c r="H14" s="40">
        <v>36.1</v>
      </c>
      <c r="I14" s="35">
        <v>1963</v>
      </c>
    </row>
    <row r="15" spans="1:14" s="10" customFormat="1" ht="16.5" customHeight="1" x14ac:dyDescent="0.25">
      <c r="A15" s="73">
        <v>6</v>
      </c>
      <c r="B15" s="32" t="s">
        <v>209</v>
      </c>
      <c r="C15" s="110" t="s">
        <v>69</v>
      </c>
      <c r="D15" s="40">
        <v>1</v>
      </c>
      <c r="E15" s="32">
        <v>150000</v>
      </c>
      <c r="F15" s="32">
        <v>8000</v>
      </c>
      <c r="G15" s="32">
        <f t="shared" si="0"/>
        <v>158000</v>
      </c>
      <c r="H15" s="40">
        <v>36.1</v>
      </c>
      <c r="I15" s="35">
        <v>1983</v>
      </c>
    </row>
    <row r="16" spans="1:14" ht="14.25" customHeight="1" x14ac:dyDescent="0.25">
      <c r="A16" s="256" t="s">
        <v>70</v>
      </c>
      <c r="B16" s="257"/>
      <c r="C16" s="257"/>
      <c r="D16" s="257"/>
      <c r="E16" s="257"/>
      <c r="F16" s="257"/>
      <c r="G16" s="257"/>
      <c r="H16" s="257"/>
      <c r="I16" s="258"/>
      <c r="N16" t="s">
        <v>136</v>
      </c>
    </row>
    <row r="17" spans="1:9" s="10" customFormat="1" ht="17.25" customHeight="1" x14ac:dyDescent="0.25">
      <c r="A17" s="74">
        <v>7</v>
      </c>
      <c r="B17" s="33" t="s">
        <v>71</v>
      </c>
      <c r="C17" s="109" t="s">
        <v>72</v>
      </c>
      <c r="D17" s="41">
        <v>1</v>
      </c>
      <c r="E17" s="33">
        <v>260000</v>
      </c>
      <c r="F17" s="33">
        <v>8000</v>
      </c>
      <c r="G17" s="33">
        <f>+F17+E17</f>
        <v>268000</v>
      </c>
      <c r="H17" s="41">
        <v>61.2</v>
      </c>
      <c r="I17" s="36">
        <v>1963</v>
      </c>
    </row>
    <row r="18" spans="1:9" ht="30.75" customHeight="1" x14ac:dyDescent="0.25">
      <c r="A18" s="242" t="s">
        <v>73</v>
      </c>
      <c r="B18" s="243"/>
      <c r="C18" s="243"/>
      <c r="D18" s="243"/>
      <c r="E18" s="243"/>
      <c r="F18" s="243"/>
      <c r="G18" s="243"/>
      <c r="H18" s="243"/>
      <c r="I18" s="244"/>
    </row>
    <row r="19" spans="1:9" s="10" customFormat="1" ht="17.25" customHeight="1" x14ac:dyDescent="0.25">
      <c r="A19" s="73">
        <v>8</v>
      </c>
      <c r="B19" s="32" t="s">
        <v>23</v>
      </c>
      <c r="C19" s="110" t="s">
        <v>74</v>
      </c>
      <c r="D19" s="40">
        <v>1</v>
      </c>
      <c r="E19" s="32">
        <v>170000</v>
      </c>
      <c r="F19" s="32">
        <v>8000</v>
      </c>
      <c r="G19" s="32">
        <f t="shared" ref="G19:G27" si="1">+F19+E19</f>
        <v>178000</v>
      </c>
      <c r="H19" s="40">
        <v>40.6</v>
      </c>
      <c r="I19" s="35">
        <v>1966</v>
      </c>
    </row>
    <row r="20" spans="1:9" s="10" customFormat="1" ht="17.25" customHeight="1" x14ac:dyDescent="0.25">
      <c r="A20" s="73">
        <v>9</v>
      </c>
      <c r="B20" s="34" t="s">
        <v>75</v>
      </c>
      <c r="C20" s="162"/>
      <c r="D20" s="42">
        <v>1</v>
      </c>
      <c r="E20" s="34">
        <v>138000</v>
      </c>
      <c r="F20" s="34">
        <v>8000</v>
      </c>
      <c r="G20" s="32">
        <f t="shared" si="1"/>
        <v>146000</v>
      </c>
      <c r="H20" s="42">
        <v>33.299999999999997</v>
      </c>
      <c r="I20" s="37">
        <v>1961</v>
      </c>
    </row>
    <row r="21" spans="1:9" s="10" customFormat="1" ht="17.25" customHeight="1" x14ac:dyDescent="0.25">
      <c r="A21" s="73">
        <v>10</v>
      </c>
      <c r="B21" s="34" t="s">
        <v>76</v>
      </c>
      <c r="C21" s="112" t="s">
        <v>77</v>
      </c>
      <c r="D21" s="42">
        <v>1</v>
      </c>
      <c r="E21" s="34">
        <v>122000</v>
      </c>
      <c r="F21" s="34">
        <v>8000</v>
      </c>
      <c r="G21" s="32">
        <f t="shared" si="1"/>
        <v>130000</v>
      </c>
      <c r="H21" s="42">
        <v>29.7</v>
      </c>
      <c r="I21" s="37">
        <v>1990</v>
      </c>
    </row>
    <row r="22" spans="1:9" s="10" customFormat="1" ht="17.25" customHeight="1" x14ac:dyDescent="0.25">
      <c r="A22" s="73">
        <v>11</v>
      </c>
      <c r="B22" s="34" t="s">
        <v>76</v>
      </c>
      <c r="C22" s="113" t="s">
        <v>78</v>
      </c>
      <c r="D22" s="42">
        <v>1</v>
      </c>
      <c r="E22" s="34">
        <v>122000</v>
      </c>
      <c r="F22" s="34">
        <v>8000</v>
      </c>
      <c r="G22" s="32">
        <f t="shared" si="1"/>
        <v>130000</v>
      </c>
      <c r="H22" s="42">
        <v>29.7</v>
      </c>
      <c r="I22" s="37">
        <v>1960</v>
      </c>
    </row>
    <row r="23" spans="1:9" s="10" customFormat="1" ht="17.25" customHeight="1" x14ac:dyDescent="0.25">
      <c r="A23" s="73">
        <v>12</v>
      </c>
      <c r="B23" s="34" t="s">
        <v>76</v>
      </c>
      <c r="C23" s="113"/>
      <c r="D23" s="42">
        <v>1</v>
      </c>
      <c r="E23" s="34">
        <v>122000</v>
      </c>
      <c r="F23" s="34">
        <v>8000</v>
      </c>
      <c r="G23" s="32">
        <f t="shared" si="1"/>
        <v>130000</v>
      </c>
      <c r="H23" s="42">
        <v>29.7</v>
      </c>
      <c r="I23" s="37">
        <v>1981</v>
      </c>
    </row>
    <row r="24" spans="1:9" s="10" customFormat="1" ht="17.25" customHeight="1" x14ac:dyDescent="0.25">
      <c r="A24" s="73">
        <v>13</v>
      </c>
      <c r="B24" s="34" t="s">
        <v>76</v>
      </c>
      <c r="C24" s="112" t="s">
        <v>79</v>
      </c>
      <c r="D24" s="42">
        <v>1</v>
      </c>
      <c r="E24" s="34">
        <v>122000</v>
      </c>
      <c r="F24" s="34">
        <v>8000</v>
      </c>
      <c r="G24" s="32">
        <f t="shared" si="1"/>
        <v>130000</v>
      </c>
      <c r="H24" s="42">
        <v>29.7</v>
      </c>
      <c r="I24" s="37">
        <v>1973</v>
      </c>
    </row>
    <row r="25" spans="1:9" s="10" customFormat="1" ht="17.25" customHeight="1" x14ac:dyDescent="0.25">
      <c r="A25" s="73">
        <v>14</v>
      </c>
      <c r="B25" s="34" t="s">
        <v>80</v>
      </c>
      <c r="C25" s="113" t="s">
        <v>155</v>
      </c>
      <c r="D25" s="42">
        <v>1</v>
      </c>
      <c r="E25" s="34">
        <v>93000</v>
      </c>
      <c r="F25" s="34">
        <v>8000</v>
      </c>
      <c r="G25" s="32">
        <f t="shared" si="1"/>
        <v>101000</v>
      </c>
      <c r="H25" s="70">
        <v>23.1</v>
      </c>
      <c r="I25" s="37">
        <v>1995</v>
      </c>
    </row>
    <row r="26" spans="1:9" s="10" customFormat="1" ht="17.25" customHeight="1" x14ac:dyDescent="0.25">
      <c r="A26" s="73">
        <v>15</v>
      </c>
      <c r="B26" s="34" t="s">
        <v>80</v>
      </c>
      <c r="C26" s="113" t="s">
        <v>81</v>
      </c>
      <c r="D26" s="42">
        <v>1</v>
      </c>
      <c r="E26" s="34">
        <v>93000</v>
      </c>
      <c r="F26" s="34">
        <v>8000</v>
      </c>
      <c r="G26" s="32">
        <f t="shared" si="1"/>
        <v>101000</v>
      </c>
      <c r="H26" s="70">
        <v>23.1</v>
      </c>
      <c r="I26" s="37">
        <v>1987</v>
      </c>
    </row>
    <row r="27" spans="1:9" s="10" customFormat="1" ht="17.25" customHeight="1" x14ac:dyDescent="0.25">
      <c r="A27" s="73">
        <v>16</v>
      </c>
      <c r="B27" s="43" t="s">
        <v>80</v>
      </c>
      <c r="C27" s="114" t="s">
        <v>163</v>
      </c>
      <c r="D27" s="44">
        <v>1</v>
      </c>
      <c r="E27" s="34">
        <v>93000</v>
      </c>
      <c r="F27" s="43">
        <v>8000</v>
      </c>
      <c r="G27" s="33">
        <f t="shared" si="1"/>
        <v>101000</v>
      </c>
      <c r="H27" s="70">
        <v>23.1</v>
      </c>
      <c r="I27" s="38">
        <v>1995</v>
      </c>
    </row>
    <row r="28" spans="1:9" ht="33.75" customHeight="1" x14ac:dyDescent="0.25">
      <c r="A28" s="245" t="s">
        <v>82</v>
      </c>
      <c r="B28" s="246"/>
      <c r="C28" s="246"/>
      <c r="D28" s="246"/>
      <c r="E28" s="246"/>
      <c r="F28" s="246"/>
      <c r="G28" s="246"/>
      <c r="H28" s="246"/>
      <c r="I28" s="247"/>
    </row>
    <row r="29" spans="1:9" s="10" customFormat="1" ht="18.75" customHeight="1" x14ac:dyDescent="0.25">
      <c r="A29" s="73">
        <v>17</v>
      </c>
      <c r="B29" s="32" t="s">
        <v>23</v>
      </c>
      <c r="C29" s="115" t="s">
        <v>83</v>
      </c>
      <c r="D29" s="40">
        <v>1</v>
      </c>
      <c r="E29" s="32">
        <v>170000</v>
      </c>
      <c r="F29" s="32">
        <v>8000</v>
      </c>
      <c r="G29" s="32">
        <f t="shared" ref="G29:G35" si="2">+F29+E29</f>
        <v>178000</v>
      </c>
      <c r="H29" s="40">
        <v>40.6</v>
      </c>
      <c r="I29" s="35">
        <v>1982</v>
      </c>
    </row>
    <row r="30" spans="1:9" s="10" customFormat="1" ht="18.75" customHeight="1" x14ac:dyDescent="0.25">
      <c r="A30" s="73">
        <v>18</v>
      </c>
      <c r="B30" s="34" t="s">
        <v>84</v>
      </c>
      <c r="C30" s="113" t="s">
        <v>86</v>
      </c>
      <c r="D30" s="42">
        <v>1</v>
      </c>
      <c r="E30" s="34">
        <v>138000</v>
      </c>
      <c r="F30" s="34">
        <v>8000</v>
      </c>
      <c r="G30" s="32">
        <f t="shared" si="2"/>
        <v>146000</v>
      </c>
      <c r="H30" s="42">
        <v>33.299999999999997</v>
      </c>
      <c r="I30" s="37">
        <v>1953</v>
      </c>
    </row>
    <row r="31" spans="1:9" s="100" customFormat="1" ht="28.5" customHeight="1" x14ac:dyDescent="0.25">
      <c r="A31" s="98">
        <v>19</v>
      </c>
      <c r="B31" s="122" t="s">
        <v>236</v>
      </c>
      <c r="C31" s="203"/>
      <c r="D31" s="90">
        <v>1</v>
      </c>
      <c r="E31" s="34">
        <v>138000</v>
      </c>
      <c r="F31" s="91">
        <v>8000</v>
      </c>
      <c r="G31" s="92">
        <f t="shared" si="2"/>
        <v>146000</v>
      </c>
      <c r="H31" s="42">
        <v>33.299999999999997</v>
      </c>
      <c r="I31" s="99"/>
    </row>
    <row r="32" spans="1:9" s="100" customFormat="1" ht="16.5" customHeight="1" x14ac:dyDescent="0.25">
      <c r="A32" s="98">
        <v>20</v>
      </c>
      <c r="B32" s="91" t="s">
        <v>76</v>
      </c>
      <c r="C32" s="113" t="s">
        <v>85</v>
      </c>
      <c r="D32" s="90">
        <v>1</v>
      </c>
      <c r="E32" s="91">
        <v>122000</v>
      </c>
      <c r="F32" s="91">
        <v>8000</v>
      </c>
      <c r="G32" s="92">
        <f t="shared" si="2"/>
        <v>130000</v>
      </c>
      <c r="H32" s="90">
        <v>29.7</v>
      </c>
      <c r="I32" s="99">
        <v>1979</v>
      </c>
    </row>
    <row r="33" spans="1:11" s="100" customFormat="1" ht="16.5" customHeight="1" x14ac:dyDescent="0.25">
      <c r="A33" s="98">
        <v>21</v>
      </c>
      <c r="B33" s="91" t="s">
        <v>76</v>
      </c>
      <c r="C33" s="113" t="s">
        <v>156</v>
      </c>
      <c r="D33" s="90">
        <v>1</v>
      </c>
      <c r="E33" s="91">
        <v>122000</v>
      </c>
      <c r="F33" s="91">
        <v>8000</v>
      </c>
      <c r="G33" s="92">
        <f t="shared" si="2"/>
        <v>130000</v>
      </c>
      <c r="H33" s="90">
        <v>29.7</v>
      </c>
      <c r="I33" s="99">
        <v>1982</v>
      </c>
    </row>
    <row r="34" spans="1:11" s="100" customFormat="1" ht="16.5" customHeight="1" x14ac:dyDescent="0.25">
      <c r="A34" s="98">
        <v>22</v>
      </c>
      <c r="B34" s="91" t="s">
        <v>87</v>
      </c>
      <c r="C34" s="161"/>
      <c r="D34" s="90">
        <v>1</v>
      </c>
      <c r="E34" s="91">
        <v>107000</v>
      </c>
      <c r="F34" s="91">
        <v>8000</v>
      </c>
      <c r="G34" s="92">
        <f t="shared" si="2"/>
        <v>115000</v>
      </c>
      <c r="H34" s="90">
        <v>26.3</v>
      </c>
      <c r="I34" s="99">
        <v>1989</v>
      </c>
    </row>
    <row r="35" spans="1:11" s="100" customFormat="1" ht="23.25" hidden="1" customHeight="1" x14ac:dyDescent="0.25">
      <c r="A35" s="98">
        <v>22</v>
      </c>
      <c r="B35" s="91" t="s">
        <v>88</v>
      </c>
      <c r="C35" s="116" t="s">
        <v>89</v>
      </c>
      <c r="D35" s="90">
        <v>1</v>
      </c>
      <c r="E35" s="91">
        <v>73000</v>
      </c>
      <c r="F35" s="91">
        <v>8000</v>
      </c>
      <c r="G35" s="92">
        <f t="shared" si="2"/>
        <v>81000</v>
      </c>
      <c r="H35" s="90">
        <v>18.5</v>
      </c>
      <c r="I35" s="99">
        <v>1976</v>
      </c>
    </row>
    <row r="36" spans="1:11" s="88" customFormat="1" ht="16.5" customHeight="1" x14ac:dyDescent="0.25">
      <c r="A36" s="248" t="s">
        <v>90</v>
      </c>
      <c r="B36" s="249"/>
      <c r="C36" s="249"/>
      <c r="D36" s="249"/>
      <c r="E36" s="249"/>
      <c r="F36" s="249"/>
      <c r="G36" s="249"/>
      <c r="H36" s="249"/>
      <c r="I36" s="250"/>
    </row>
    <row r="37" spans="1:11" s="100" customFormat="1" ht="14.25" customHeight="1" x14ac:dyDescent="0.25">
      <c r="A37" s="98">
        <v>23</v>
      </c>
      <c r="B37" s="92" t="s">
        <v>23</v>
      </c>
      <c r="C37" s="204"/>
      <c r="D37" s="101">
        <v>1</v>
      </c>
      <c r="E37" s="92">
        <v>170000</v>
      </c>
      <c r="F37" s="92">
        <v>8000</v>
      </c>
      <c r="G37" s="92">
        <f t="shared" ref="G37:G42" si="3">+F37+E37</f>
        <v>178000</v>
      </c>
      <c r="H37" s="101">
        <v>40.6</v>
      </c>
      <c r="I37" s="102">
        <v>1956</v>
      </c>
    </row>
    <row r="38" spans="1:11" s="100" customFormat="1" ht="14.25" customHeight="1" x14ac:dyDescent="0.25">
      <c r="A38" s="98">
        <v>24</v>
      </c>
      <c r="B38" s="91" t="s">
        <v>91</v>
      </c>
      <c r="C38" s="113" t="s">
        <v>92</v>
      </c>
      <c r="D38" s="90">
        <v>1</v>
      </c>
      <c r="E38" s="91">
        <v>138000</v>
      </c>
      <c r="F38" s="91">
        <v>8000</v>
      </c>
      <c r="G38" s="92">
        <f t="shared" si="3"/>
        <v>146000</v>
      </c>
      <c r="H38" s="90">
        <v>33.299999999999997</v>
      </c>
      <c r="I38" s="99">
        <v>1969</v>
      </c>
    </row>
    <row r="39" spans="1:11" s="100" customFormat="1" ht="14.25" customHeight="1" x14ac:dyDescent="0.25">
      <c r="A39" s="98">
        <v>25</v>
      </c>
      <c r="B39" s="91" t="s">
        <v>76</v>
      </c>
      <c r="C39" s="113" t="s">
        <v>93</v>
      </c>
      <c r="D39" s="90">
        <v>1</v>
      </c>
      <c r="E39" s="91">
        <v>122000</v>
      </c>
      <c r="F39" s="91">
        <v>8000</v>
      </c>
      <c r="G39" s="92">
        <f t="shared" si="3"/>
        <v>130000</v>
      </c>
      <c r="H39" s="90">
        <v>29.7</v>
      </c>
      <c r="I39" s="99">
        <v>1961</v>
      </c>
    </row>
    <row r="40" spans="1:11" s="100" customFormat="1" ht="14.25" customHeight="1" x14ac:dyDescent="0.25">
      <c r="A40" s="98">
        <v>26</v>
      </c>
      <c r="B40" s="169" t="s">
        <v>150</v>
      </c>
      <c r="C40" s="113" t="s">
        <v>167</v>
      </c>
      <c r="D40" s="90">
        <v>1</v>
      </c>
      <c r="E40" s="91">
        <v>122000</v>
      </c>
      <c r="F40" s="91">
        <v>8000</v>
      </c>
      <c r="G40" s="92">
        <f t="shared" si="3"/>
        <v>130000</v>
      </c>
      <c r="H40" s="90">
        <v>29.7</v>
      </c>
      <c r="I40" s="99"/>
    </row>
    <row r="41" spans="1:11" s="100" customFormat="1" ht="14.25" customHeight="1" x14ac:dyDescent="0.25">
      <c r="A41" s="98">
        <v>27</v>
      </c>
      <c r="B41" s="122" t="s">
        <v>149</v>
      </c>
      <c r="C41" s="113" t="s">
        <v>94</v>
      </c>
      <c r="D41" s="90">
        <v>1</v>
      </c>
      <c r="E41" s="91">
        <v>107000</v>
      </c>
      <c r="F41" s="91">
        <v>8000</v>
      </c>
      <c r="G41" s="92">
        <f t="shared" si="3"/>
        <v>115000</v>
      </c>
      <c r="H41" s="90">
        <v>26.3</v>
      </c>
      <c r="I41" s="99">
        <v>1993</v>
      </c>
    </row>
    <row r="42" spans="1:11" s="10" customFormat="1" ht="14.25" customHeight="1" x14ac:dyDescent="0.25">
      <c r="A42" s="73">
        <v>28</v>
      </c>
      <c r="B42" s="34" t="s">
        <v>87</v>
      </c>
      <c r="C42" s="113" t="s">
        <v>166</v>
      </c>
      <c r="D42" s="42">
        <v>1</v>
      </c>
      <c r="E42" s="91">
        <v>107000</v>
      </c>
      <c r="F42" s="91">
        <v>8000</v>
      </c>
      <c r="G42" s="92">
        <f t="shared" si="3"/>
        <v>115000</v>
      </c>
      <c r="H42" s="90">
        <v>26.3</v>
      </c>
      <c r="I42" s="37">
        <v>1992</v>
      </c>
    </row>
    <row r="43" spans="1:11" ht="33" customHeight="1" x14ac:dyDescent="0.25">
      <c r="A43" s="261" t="s">
        <v>95</v>
      </c>
      <c r="B43" s="262"/>
      <c r="C43" s="262"/>
      <c r="D43" s="262"/>
      <c r="E43" s="262"/>
      <c r="F43" s="262"/>
      <c r="G43" s="262"/>
      <c r="H43" s="262"/>
      <c r="I43" s="263"/>
    </row>
    <row r="44" spans="1:11" s="10" customFormat="1" ht="19.5" customHeight="1" x14ac:dyDescent="0.25">
      <c r="A44" s="73">
        <v>29</v>
      </c>
      <c r="B44" s="91" t="s">
        <v>23</v>
      </c>
      <c r="C44" s="111" t="s">
        <v>96</v>
      </c>
      <c r="D44" s="42">
        <v>1</v>
      </c>
      <c r="E44" s="34">
        <v>256600</v>
      </c>
      <c r="F44" s="34">
        <v>8000</v>
      </c>
      <c r="G44" s="32">
        <f>+F44+E44</f>
        <v>264600</v>
      </c>
      <c r="H44" s="42">
        <v>60.4</v>
      </c>
      <c r="I44" s="37">
        <v>1992</v>
      </c>
    </row>
    <row r="45" spans="1:11" ht="20.25" customHeight="1" x14ac:dyDescent="0.25">
      <c r="A45" s="267" t="s">
        <v>137</v>
      </c>
      <c r="B45" s="268"/>
      <c r="C45" s="268"/>
      <c r="D45" s="268"/>
      <c r="E45" s="268"/>
      <c r="F45" s="268"/>
      <c r="G45" s="268"/>
      <c r="H45" s="268"/>
      <c r="I45" s="269"/>
    </row>
    <row r="46" spans="1:11" s="10" customFormat="1" ht="19.5" customHeight="1" x14ac:dyDescent="0.25">
      <c r="A46" s="73">
        <v>30</v>
      </c>
      <c r="B46" s="34" t="s">
        <v>23</v>
      </c>
      <c r="C46" s="162"/>
      <c r="D46" s="90">
        <v>1</v>
      </c>
      <c r="E46" s="91">
        <v>162000</v>
      </c>
      <c r="F46" s="91">
        <v>8000</v>
      </c>
      <c r="G46" s="92">
        <f>+F46+E46</f>
        <v>170000</v>
      </c>
      <c r="H46" s="90">
        <v>38.799999999999997</v>
      </c>
      <c r="I46" s="37">
        <v>1992</v>
      </c>
    </row>
    <row r="47" spans="1:11" ht="18" customHeight="1" x14ac:dyDescent="0.3">
      <c r="A47" s="264" t="s">
        <v>97</v>
      </c>
      <c r="B47" s="265"/>
      <c r="C47" s="265"/>
      <c r="D47" s="265"/>
      <c r="E47" s="265"/>
      <c r="F47" s="265"/>
      <c r="G47" s="265"/>
      <c r="H47" s="265"/>
      <c r="I47" s="266"/>
    </row>
    <row r="48" spans="1:11" s="10" customFormat="1" ht="15.75" customHeight="1" x14ac:dyDescent="0.25">
      <c r="A48" s="73">
        <v>31</v>
      </c>
      <c r="B48" s="32" t="s">
        <v>98</v>
      </c>
      <c r="C48" s="163"/>
      <c r="D48" s="40">
        <v>1</v>
      </c>
      <c r="E48" s="32">
        <v>138000</v>
      </c>
      <c r="F48" s="32">
        <v>8000</v>
      </c>
      <c r="G48" s="32">
        <f t="shared" ref="G48:G54" si="4">+F48+E48</f>
        <v>146000</v>
      </c>
      <c r="H48" s="40">
        <v>33.299999999999997</v>
      </c>
      <c r="I48" s="35">
        <v>1955</v>
      </c>
      <c r="K48" s="97"/>
    </row>
    <row r="49" spans="1:9" s="10" customFormat="1" ht="15.75" customHeight="1" x14ac:dyDescent="0.25">
      <c r="A49" s="73">
        <v>32</v>
      </c>
      <c r="B49" s="34" t="s">
        <v>76</v>
      </c>
      <c r="C49" s="117" t="s">
        <v>128</v>
      </c>
      <c r="D49" s="42">
        <v>1</v>
      </c>
      <c r="E49" s="34">
        <v>122000</v>
      </c>
      <c r="F49" s="34">
        <v>8000</v>
      </c>
      <c r="G49" s="32">
        <f t="shared" si="4"/>
        <v>130000</v>
      </c>
      <c r="H49" s="42">
        <v>29.7</v>
      </c>
      <c r="I49" s="37">
        <v>1983</v>
      </c>
    </row>
    <row r="50" spans="1:9" s="10" customFormat="1" ht="15.75" customHeight="1" x14ac:dyDescent="0.25">
      <c r="A50" s="73">
        <v>33</v>
      </c>
      <c r="B50" s="34" t="s">
        <v>76</v>
      </c>
      <c r="C50" s="117" t="s">
        <v>164</v>
      </c>
      <c r="D50" s="42">
        <v>1</v>
      </c>
      <c r="E50" s="34">
        <v>122000</v>
      </c>
      <c r="F50" s="34">
        <v>8000</v>
      </c>
      <c r="G50" s="32">
        <f t="shared" si="4"/>
        <v>130000</v>
      </c>
      <c r="H50" s="42">
        <v>29.7</v>
      </c>
      <c r="I50" s="37"/>
    </row>
    <row r="51" spans="1:9" s="10" customFormat="1" ht="15.75" customHeight="1" x14ac:dyDescent="0.25">
      <c r="A51" s="73">
        <v>34</v>
      </c>
      <c r="B51" s="34" t="s">
        <v>99</v>
      </c>
      <c r="C51" s="117" t="s">
        <v>125</v>
      </c>
      <c r="D51" s="42">
        <v>1</v>
      </c>
      <c r="E51" s="34">
        <v>122000</v>
      </c>
      <c r="F51" s="34">
        <v>8000</v>
      </c>
      <c r="G51" s="32">
        <f t="shared" si="4"/>
        <v>130000</v>
      </c>
      <c r="H51" s="42">
        <v>29.7</v>
      </c>
      <c r="I51" s="37">
        <v>1983</v>
      </c>
    </row>
    <row r="52" spans="1:9" s="10" customFormat="1" ht="15.75" customHeight="1" x14ac:dyDescent="0.25">
      <c r="A52" s="73">
        <v>35</v>
      </c>
      <c r="B52" s="91" t="s">
        <v>100</v>
      </c>
      <c r="C52" s="118" t="s">
        <v>101</v>
      </c>
      <c r="D52" s="42">
        <v>1</v>
      </c>
      <c r="E52" s="34">
        <v>122000</v>
      </c>
      <c r="F52" s="34">
        <v>8000</v>
      </c>
      <c r="G52" s="32">
        <f t="shared" si="4"/>
        <v>130000</v>
      </c>
      <c r="H52" s="42">
        <v>29.7</v>
      </c>
      <c r="I52" s="37">
        <v>1960</v>
      </c>
    </row>
    <row r="53" spans="1:9" s="10" customFormat="1" ht="15.75" customHeight="1" x14ac:dyDescent="0.25">
      <c r="A53" s="73">
        <v>36</v>
      </c>
      <c r="B53" s="91" t="s">
        <v>102</v>
      </c>
      <c r="C53" s="202"/>
      <c r="D53" s="42">
        <v>1</v>
      </c>
      <c r="E53" s="34">
        <v>122000</v>
      </c>
      <c r="F53" s="34">
        <v>8000</v>
      </c>
      <c r="G53" s="32">
        <f t="shared" si="4"/>
        <v>130000</v>
      </c>
      <c r="H53" s="42">
        <v>29.7</v>
      </c>
      <c r="I53" s="37">
        <v>1954</v>
      </c>
    </row>
    <row r="54" spans="1:9" s="10" customFormat="1" ht="15.75" customHeight="1" x14ac:dyDescent="0.25">
      <c r="A54" s="73">
        <v>37</v>
      </c>
      <c r="B54" s="91" t="s">
        <v>103</v>
      </c>
      <c r="C54" s="118" t="s">
        <v>165</v>
      </c>
      <c r="D54" s="42">
        <v>1</v>
      </c>
      <c r="E54" s="34">
        <v>122000</v>
      </c>
      <c r="F54" s="34">
        <v>8000</v>
      </c>
      <c r="G54" s="32">
        <f t="shared" si="4"/>
        <v>130000</v>
      </c>
      <c r="H54" s="42">
        <v>29.7</v>
      </c>
      <c r="I54" s="37">
        <v>1986</v>
      </c>
    </row>
    <row r="55" spans="1:9" ht="18" x14ac:dyDescent="0.25">
      <c r="A55" s="270" t="s">
        <v>139</v>
      </c>
      <c r="B55" s="271"/>
      <c r="C55" s="271"/>
      <c r="D55" s="271"/>
      <c r="E55" s="271"/>
      <c r="F55" s="271"/>
      <c r="G55" s="271"/>
      <c r="H55" s="271"/>
      <c r="I55" s="272"/>
    </row>
    <row r="56" spans="1:9" s="88" customFormat="1" ht="43.5" customHeight="1" x14ac:dyDescent="0.25">
      <c r="A56" s="93">
        <v>38</v>
      </c>
      <c r="B56" s="168" t="s">
        <v>171</v>
      </c>
      <c r="C56" s="164"/>
      <c r="D56" s="90">
        <v>1</v>
      </c>
      <c r="E56" s="32">
        <v>140000</v>
      </c>
      <c r="F56" s="32">
        <v>8000</v>
      </c>
      <c r="G56" s="32">
        <f t="shared" ref="G56:G61" si="5">+F56+E56</f>
        <v>148000</v>
      </c>
      <c r="H56" s="40">
        <v>33.799999999999997</v>
      </c>
      <c r="I56" s="89"/>
    </row>
    <row r="57" spans="1:9" s="10" customFormat="1" ht="15" customHeight="1" x14ac:dyDescent="0.25">
      <c r="A57" s="93">
        <v>39</v>
      </c>
      <c r="B57" s="92" t="s">
        <v>159</v>
      </c>
      <c r="C57" s="119" t="s">
        <v>129</v>
      </c>
      <c r="D57" s="40">
        <v>1</v>
      </c>
      <c r="E57" s="32">
        <v>30000</v>
      </c>
      <c r="F57" s="32"/>
      <c r="G57" s="32">
        <f t="shared" si="5"/>
        <v>30000</v>
      </c>
      <c r="H57" s="40" t="s">
        <v>172</v>
      </c>
      <c r="I57" s="35">
        <v>2000</v>
      </c>
    </row>
    <row r="58" spans="1:9" s="10" customFormat="1" ht="15" customHeight="1" x14ac:dyDescent="0.25">
      <c r="A58" s="93">
        <v>40</v>
      </c>
      <c r="B58" s="91" t="s">
        <v>104</v>
      </c>
      <c r="C58" s="165" t="s">
        <v>207</v>
      </c>
      <c r="D58" s="42">
        <v>1</v>
      </c>
      <c r="E58" s="34">
        <v>94000</v>
      </c>
      <c r="F58" s="34">
        <v>8000</v>
      </c>
      <c r="G58" s="32">
        <f t="shared" si="5"/>
        <v>102000</v>
      </c>
      <c r="H58" s="42" t="s">
        <v>202</v>
      </c>
      <c r="I58" s="37">
        <v>1970</v>
      </c>
    </row>
    <row r="59" spans="1:9" s="10" customFormat="1" ht="15" customHeight="1" x14ac:dyDescent="0.25">
      <c r="A59" s="93">
        <v>41</v>
      </c>
      <c r="B59" s="91" t="s">
        <v>105</v>
      </c>
      <c r="C59" s="121" t="s">
        <v>106</v>
      </c>
      <c r="D59" s="42">
        <v>1</v>
      </c>
      <c r="E59" s="34">
        <v>106000</v>
      </c>
      <c r="F59" s="34">
        <v>8000</v>
      </c>
      <c r="G59" s="32">
        <f t="shared" si="5"/>
        <v>114000</v>
      </c>
      <c r="H59" s="42">
        <v>23.3</v>
      </c>
      <c r="I59" s="37">
        <v>1946</v>
      </c>
    </row>
    <row r="60" spans="1:9" s="10" customFormat="1" ht="15" customHeight="1" x14ac:dyDescent="0.25">
      <c r="A60" s="93">
        <v>42</v>
      </c>
      <c r="B60" s="91" t="s">
        <v>12</v>
      </c>
      <c r="C60" s="120" t="s">
        <v>107</v>
      </c>
      <c r="D60" s="42">
        <v>1</v>
      </c>
      <c r="E60" s="34">
        <v>117000</v>
      </c>
      <c r="F60" s="34">
        <v>8000</v>
      </c>
      <c r="G60" s="32">
        <f>+F60+E60</f>
        <v>125000</v>
      </c>
      <c r="H60" s="42">
        <v>28.5</v>
      </c>
      <c r="I60" s="37">
        <v>1977</v>
      </c>
    </row>
    <row r="61" spans="1:9" s="10" customFormat="1" ht="15" customHeight="1" x14ac:dyDescent="0.25">
      <c r="A61" s="93">
        <v>43</v>
      </c>
      <c r="B61" s="34" t="s">
        <v>108</v>
      </c>
      <c r="C61" s="165"/>
      <c r="D61" s="42">
        <v>0.5</v>
      </c>
      <c r="E61" s="34">
        <v>44805</v>
      </c>
      <c r="F61" s="34">
        <v>4000</v>
      </c>
      <c r="G61" s="32">
        <f t="shared" si="5"/>
        <v>48805</v>
      </c>
      <c r="H61" s="42" t="s">
        <v>201</v>
      </c>
      <c r="I61" s="37">
        <v>1964</v>
      </c>
    </row>
    <row r="62" spans="1:9" s="10" customFormat="1" ht="15" customHeight="1" x14ac:dyDescent="0.25">
      <c r="A62" s="93">
        <v>44</v>
      </c>
      <c r="B62" s="34" t="s">
        <v>24</v>
      </c>
      <c r="C62" s="165"/>
      <c r="D62" s="42">
        <v>1</v>
      </c>
      <c r="E62" s="34">
        <v>104000</v>
      </c>
      <c r="F62" s="34">
        <v>8000</v>
      </c>
      <c r="G62" s="32">
        <f t="shared" ref="G62:G70" si="6">+F62+E62</f>
        <v>112000</v>
      </c>
      <c r="H62" s="42">
        <v>25.6</v>
      </c>
      <c r="I62" s="37">
        <v>1967</v>
      </c>
    </row>
    <row r="63" spans="1:9" s="10" customFormat="1" ht="15" customHeight="1" x14ac:dyDescent="0.25">
      <c r="A63" s="93">
        <v>45</v>
      </c>
      <c r="B63" s="123" t="s">
        <v>25</v>
      </c>
      <c r="C63" s="120" t="s">
        <v>109</v>
      </c>
      <c r="D63" s="42">
        <v>1</v>
      </c>
      <c r="E63" s="34">
        <v>95000</v>
      </c>
      <c r="F63" s="34">
        <v>8000</v>
      </c>
      <c r="G63" s="32">
        <f t="shared" si="6"/>
        <v>103000</v>
      </c>
      <c r="H63" s="42">
        <v>23.5</v>
      </c>
      <c r="I63" s="37">
        <v>1966</v>
      </c>
    </row>
    <row r="64" spans="1:9" s="10" customFormat="1" ht="15" customHeight="1" x14ac:dyDescent="0.25">
      <c r="A64" s="93">
        <v>46</v>
      </c>
      <c r="B64" s="34" t="s">
        <v>32</v>
      </c>
      <c r="C64" s="120" t="s">
        <v>158</v>
      </c>
      <c r="D64" s="42">
        <v>1</v>
      </c>
      <c r="E64" s="34">
        <v>89000</v>
      </c>
      <c r="F64" s="34">
        <v>8000</v>
      </c>
      <c r="G64" s="32">
        <f t="shared" si="6"/>
        <v>97000</v>
      </c>
      <c r="H64" s="42">
        <v>22.1</v>
      </c>
      <c r="I64" s="37">
        <v>1948</v>
      </c>
    </row>
    <row r="65" spans="1:9" s="10" customFormat="1" ht="15" customHeight="1" x14ac:dyDescent="0.25">
      <c r="A65" s="93">
        <v>47</v>
      </c>
      <c r="B65" s="34" t="s">
        <v>32</v>
      </c>
      <c r="C65" s="120" t="s">
        <v>110</v>
      </c>
      <c r="D65" s="42">
        <v>1</v>
      </c>
      <c r="E65" s="34">
        <v>89000</v>
      </c>
      <c r="F65" s="34">
        <v>8000</v>
      </c>
      <c r="G65" s="32">
        <f t="shared" si="6"/>
        <v>97000</v>
      </c>
      <c r="H65" s="42">
        <v>22.1</v>
      </c>
      <c r="I65" s="37">
        <v>1959</v>
      </c>
    </row>
    <row r="66" spans="1:9" s="10" customFormat="1" ht="15" customHeight="1" x14ac:dyDescent="0.25">
      <c r="A66" s="93">
        <v>48</v>
      </c>
      <c r="B66" s="34" t="s">
        <v>32</v>
      </c>
      <c r="C66" s="120" t="s">
        <v>111</v>
      </c>
      <c r="D66" s="42">
        <v>1</v>
      </c>
      <c r="E66" s="34">
        <v>89000</v>
      </c>
      <c r="F66" s="34">
        <v>8000</v>
      </c>
      <c r="G66" s="32">
        <f t="shared" si="6"/>
        <v>97000</v>
      </c>
      <c r="H66" s="42">
        <v>22.1</v>
      </c>
      <c r="I66" s="37">
        <v>1947</v>
      </c>
    </row>
    <row r="67" spans="1:9" s="10" customFormat="1" ht="15" customHeight="1" x14ac:dyDescent="0.25">
      <c r="A67" s="93">
        <v>49</v>
      </c>
      <c r="B67" s="91" t="s">
        <v>112</v>
      </c>
      <c r="C67" s="120" t="s">
        <v>113</v>
      </c>
      <c r="D67" s="42">
        <v>1</v>
      </c>
      <c r="E67" s="34">
        <v>84000</v>
      </c>
      <c r="F67" s="34">
        <v>8000</v>
      </c>
      <c r="G67" s="32">
        <f t="shared" si="6"/>
        <v>92000</v>
      </c>
      <c r="H67" s="70">
        <v>21</v>
      </c>
      <c r="I67" s="37">
        <v>1955</v>
      </c>
    </row>
    <row r="68" spans="1:9" s="10" customFormat="1" x14ac:dyDescent="0.25">
      <c r="A68" s="93">
        <v>50</v>
      </c>
      <c r="B68" s="167" t="s">
        <v>25</v>
      </c>
      <c r="C68" s="165"/>
      <c r="D68" s="42">
        <v>0.5</v>
      </c>
      <c r="E68" s="34">
        <v>46309</v>
      </c>
      <c r="F68" s="34">
        <v>4000</v>
      </c>
      <c r="G68" s="34">
        <f t="shared" si="6"/>
        <v>50309</v>
      </c>
      <c r="H68" s="42" t="s">
        <v>200</v>
      </c>
      <c r="I68" s="36"/>
    </row>
    <row r="69" spans="1:9" s="10" customFormat="1" ht="18" customHeight="1" x14ac:dyDescent="0.25">
      <c r="A69" s="93">
        <v>51</v>
      </c>
      <c r="B69" s="32" t="s">
        <v>159</v>
      </c>
      <c r="C69" s="119" t="s">
        <v>161</v>
      </c>
      <c r="D69" s="40">
        <v>1</v>
      </c>
      <c r="E69" s="32">
        <v>30000</v>
      </c>
      <c r="F69" s="32"/>
      <c r="G69" s="32">
        <f t="shared" si="6"/>
        <v>30000</v>
      </c>
      <c r="H69" s="40" t="s">
        <v>172</v>
      </c>
      <c r="I69" s="35"/>
    </row>
    <row r="70" spans="1:9" s="10" customFormat="1" ht="18" customHeight="1" thickBot="1" x14ac:dyDescent="0.3">
      <c r="A70" s="205">
        <v>52</v>
      </c>
      <c r="B70" s="32" t="s">
        <v>159</v>
      </c>
      <c r="C70" s="119"/>
      <c r="D70" s="40">
        <v>1</v>
      </c>
      <c r="E70" s="32">
        <v>30000</v>
      </c>
      <c r="F70" s="32"/>
      <c r="G70" s="32">
        <f t="shared" si="6"/>
        <v>30000</v>
      </c>
      <c r="H70" s="40"/>
      <c r="I70" s="36"/>
    </row>
    <row r="71" spans="1:9" s="10" customFormat="1" ht="15" customHeight="1" x14ac:dyDescent="0.25">
      <c r="A71" s="273" t="s">
        <v>17</v>
      </c>
      <c r="B71" s="274"/>
      <c r="C71" s="147"/>
      <c r="D71" s="148">
        <v>51</v>
      </c>
      <c r="E71" s="149">
        <v>6816114</v>
      </c>
      <c r="F71" s="149">
        <f>F9+F11+F13+F14+F15+F17+F19+F20+F21+F22+F23+F24+F25+F26+F27+F29+F30+F31+F32+F33+F34+F37+F38+F39+F40+F41+F42+F44+F46+F48+F49+F50+F51+F52+F53+F54+F56+F57+F58+F59+F60+F61+F62+F63+F64+F65+F66+F67+F68+F69</f>
        <v>376000</v>
      </c>
      <c r="G71" s="149">
        <f>G9+G11+G13+G14+G15+G17+G19+G20+G21+G22+G23+G24+G25+G26+G27+G29+G30+G31+G32+G33+G34+G37+G38+G39+G40+G41+G42+G44+G46+G48+G49+G50+G51+G52+G53+G54+G56+G57+G58+G59+G60+G61+G62+G63+G64+G65+G66+G67+G68+G69</f>
        <v>6940714</v>
      </c>
      <c r="H71" s="148"/>
      <c r="I71" s="146"/>
    </row>
    <row r="72" spans="1:9" s="18" customFormat="1" ht="18.75" customHeight="1" x14ac:dyDescent="0.25">
      <c r="A72" s="251" t="s">
        <v>193</v>
      </c>
      <c r="B72" s="251"/>
      <c r="C72" s="251"/>
      <c r="D72" s="251"/>
      <c r="E72" s="251"/>
      <c r="F72" s="251"/>
      <c r="G72" s="251"/>
      <c r="H72" s="251"/>
    </row>
    <row r="73" spans="1:9" s="19" customFormat="1" x14ac:dyDescent="0.25">
      <c r="A73" s="159"/>
      <c r="B73" s="159" t="s">
        <v>194</v>
      </c>
      <c r="C73" s="22"/>
      <c r="D73" s="22"/>
      <c r="E73" s="22"/>
      <c r="F73" s="22"/>
      <c r="G73" s="22"/>
      <c r="H73" s="22"/>
    </row>
    <row r="74" spans="1:9" s="18" customFormat="1" ht="12" customHeight="1" x14ac:dyDescent="0.25">
      <c r="A74" s="170" t="s">
        <v>26</v>
      </c>
      <c r="B74" s="170"/>
      <c r="C74" s="170"/>
      <c r="D74" s="170"/>
      <c r="E74" s="170"/>
      <c r="F74" s="170"/>
      <c r="G74" s="171"/>
      <c r="H74" s="171"/>
    </row>
    <row r="75" spans="1:9" s="18" customFormat="1" ht="13.5" customHeight="1" x14ac:dyDescent="0.25">
      <c r="A75" s="131"/>
      <c r="B75" s="154" t="s">
        <v>195</v>
      </c>
      <c r="D75" s="53"/>
      <c r="E75" s="53"/>
      <c r="F75" s="53"/>
    </row>
  </sheetData>
  <mergeCells count="16">
    <mergeCell ref="A72:H72"/>
    <mergeCell ref="A8:I8"/>
    <mergeCell ref="B4:I4"/>
    <mergeCell ref="A16:I16"/>
    <mergeCell ref="E3:I3"/>
    <mergeCell ref="A10:I10"/>
    <mergeCell ref="A43:I43"/>
    <mergeCell ref="A47:I47"/>
    <mergeCell ref="A45:I45"/>
    <mergeCell ref="A55:I55"/>
    <mergeCell ref="A71:B71"/>
    <mergeCell ref="E1:I1"/>
    <mergeCell ref="E2:H2"/>
    <mergeCell ref="A18:I18"/>
    <mergeCell ref="A28:I28"/>
    <mergeCell ref="A36:I36"/>
  </mergeCells>
  <pageMargins left="0.2" right="8.3333333333333332E-3" top="0.15187500000000001" bottom="8.4375000000000006E-3" header="0.22" footer="0.3"/>
  <pageSetup paperSize="9" scale="63"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5"/>
  <sheetViews>
    <sheetView zoomScaleNormal="100" workbookViewId="0">
      <selection activeCell="E10" sqref="E10"/>
    </sheetView>
  </sheetViews>
  <sheetFormatPr defaultColWidth="9.140625" defaultRowHeight="15.75" x14ac:dyDescent="0.25"/>
  <cols>
    <col min="1" max="1" width="7.7109375" style="10" customWidth="1"/>
    <col min="2" max="2" width="48.28515625" style="10" customWidth="1"/>
    <col min="3" max="3" width="7" style="10" customWidth="1"/>
    <col min="4" max="4" width="11.5703125" style="10" customWidth="1"/>
    <col min="5" max="5" width="10.42578125" style="10" customWidth="1"/>
    <col min="6" max="6" width="11.42578125" style="10" customWidth="1"/>
    <col min="7" max="16384" width="9.140625" style="10"/>
  </cols>
  <sheetData>
    <row r="1" spans="1:8" s="7" customFormat="1" x14ac:dyDescent="0.25">
      <c r="A1" s="288"/>
      <c r="B1" s="288"/>
      <c r="C1" s="53"/>
      <c r="D1" s="295" t="s">
        <v>132</v>
      </c>
      <c r="E1" s="295"/>
      <c r="F1" s="295"/>
      <c r="G1" s="213"/>
    </row>
    <row r="2" spans="1:8" s="178" customFormat="1" ht="18.75" customHeight="1" x14ac:dyDescent="0.3">
      <c r="A2" s="179"/>
      <c r="B2" s="299"/>
      <c r="C2" s="299"/>
      <c r="D2" s="300" t="s">
        <v>219</v>
      </c>
      <c r="E2" s="300"/>
      <c r="F2" s="300"/>
      <c r="G2" s="212"/>
    </row>
    <row r="3" spans="1:8" s="178" customFormat="1" ht="18.75" x14ac:dyDescent="0.3">
      <c r="A3" s="76"/>
      <c r="C3" s="181"/>
      <c r="D3" s="296" t="s">
        <v>237</v>
      </c>
      <c r="E3" s="296"/>
      <c r="F3" s="296"/>
      <c r="G3" s="77"/>
      <c r="H3" s="77"/>
    </row>
    <row r="4" spans="1:8" ht="20.25" x14ac:dyDescent="0.25">
      <c r="A4" s="297" t="s">
        <v>60</v>
      </c>
      <c r="B4" s="297"/>
      <c r="C4" s="297"/>
      <c r="D4" s="297"/>
      <c r="E4" s="297"/>
      <c r="F4" s="297"/>
    </row>
    <row r="5" spans="1:8" x14ac:dyDescent="0.25">
      <c r="A5" s="298" t="s">
        <v>61</v>
      </c>
      <c r="B5" s="298"/>
      <c r="C5" s="298"/>
      <c r="D5" s="298"/>
      <c r="E5" s="298"/>
      <c r="F5" s="298"/>
    </row>
    <row r="6" spans="1:8" ht="16.5" thickBot="1" x14ac:dyDescent="0.3"/>
    <row r="7" spans="1:8" s="9" customFormat="1" ht="126.75" thickBot="1" x14ac:dyDescent="0.3">
      <c r="A7" s="26" t="s">
        <v>1</v>
      </c>
      <c r="B7" s="26" t="s">
        <v>19</v>
      </c>
      <c r="C7" s="26" t="s">
        <v>20</v>
      </c>
      <c r="D7" s="26" t="s">
        <v>21</v>
      </c>
      <c r="E7" s="26" t="s">
        <v>22</v>
      </c>
      <c r="F7" s="26" t="s">
        <v>6</v>
      </c>
    </row>
    <row r="8" spans="1:8" x14ac:dyDescent="0.25">
      <c r="A8" s="57">
        <v>1</v>
      </c>
      <c r="B8" s="54" t="s">
        <v>50</v>
      </c>
      <c r="C8" s="57">
        <v>1</v>
      </c>
      <c r="D8" s="57">
        <v>102000</v>
      </c>
      <c r="E8" s="54">
        <v>8000</v>
      </c>
      <c r="F8" s="54">
        <f t="shared" ref="F8:F18" si="0">D8+E8</f>
        <v>110000</v>
      </c>
    </row>
    <row r="9" spans="1:8" ht="31.5" x14ac:dyDescent="0.25">
      <c r="A9" s="57">
        <v>2</v>
      </c>
      <c r="B9" s="65" t="s">
        <v>218</v>
      </c>
      <c r="C9" s="57">
        <v>1</v>
      </c>
      <c r="D9" s="63">
        <v>92618</v>
      </c>
      <c r="E9" s="54">
        <v>8000</v>
      </c>
      <c r="F9" s="54">
        <f t="shared" si="0"/>
        <v>100618</v>
      </c>
    </row>
    <row r="10" spans="1:8" ht="31.5" x14ac:dyDescent="0.25">
      <c r="A10" s="57">
        <v>3</v>
      </c>
      <c r="B10" s="65" t="s">
        <v>217</v>
      </c>
      <c r="C10" s="57">
        <v>1</v>
      </c>
      <c r="D10" s="63">
        <v>92618</v>
      </c>
      <c r="E10" s="54">
        <v>8000</v>
      </c>
      <c r="F10" s="54">
        <f t="shared" si="0"/>
        <v>100618</v>
      </c>
    </row>
    <row r="11" spans="1:8" ht="31.5" x14ac:dyDescent="0.25">
      <c r="A11" s="57">
        <v>4</v>
      </c>
      <c r="B11" s="65" t="s">
        <v>216</v>
      </c>
      <c r="C11" s="57">
        <v>1</v>
      </c>
      <c r="D11" s="63">
        <v>92618</v>
      </c>
      <c r="E11" s="54">
        <v>8000</v>
      </c>
      <c r="F11" s="54">
        <f t="shared" si="0"/>
        <v>100618</v>
      </c>
    </row>
    <row r="12" spans="1:8" ht="31.5" x14ac:dyDescent="0.25">
      <c r="A12" s="57">
        <v>5</v>
      </c>
      <c r="B12" s="65" t="s">
        <v>215</v>
      </c>
      <c r="C12" s="57">
        <v>1</v>
      </c>
      <c r="D12" s="63">
        <v>92618</v>
      </c>
      <c r="E12" s="54">
        <v>8000</v>
      </c>
      <c r="F12" s="54">
        <f t="shared" si="0"/>
        <v>100618</v>
      </c>
    </row>
    <row r="13" spans="1:8" x14ac:dyDescent="0.25">
      <c r="A13" s="57">
        <v>6</v>
      </c>
      <c r="B13" s="59" t="s">
        <v>214</v>
      </c>
      <c r="C13" s="57">
        <v>1</v>
      </c>
      <c r="D13" s="63">
        <v>92618</v>
      </c>
      <c r="E13" s="54">
        <v>8000</v>
      </c>
      <c r="F13" s="54">
        <f t="shared" si="0"/>
        <v>100618</v>
      </c>
    </row>
    <row r="14" spans="1:8" x14ac:dyDescent="0.25">
      <c r="A14" s="57">
        <v>7</v>
      </c>
      <c r="B14" s="59" t="s">
        <v>213</v>
      </c>
      <c r="C14" s="57">
        <v>1</v>
      </c>
      <c r="D14" s="63">
        <v>92618</v>
      </c>
      <c r="E14" s="54">
        <v>8000</v>
      </c>
      <c r="F14" s="54">
        <f t="shared" si="0"/>
        <v>100618</v>
      </c>
    </row>
    <row r="15" spans="1:8" x14ac:dyDescent="0.25">
      <c r="A15" s="211">
        <v>8</v>
      </c>
      <c r="B15" s="86" t="s">
        <v>16</v>
      </c>
      <c r="C15" s="211">
        <v>0.5</v>
      </c>
      <c r="D15" s="210">
        <v>46309</v>
      </c>
      <c r="E15" s="209">
        <v>4000</v>
      </c>
      <c r="F15" s="87">
        <f t="shared" si="0"/>
        <v>50309</v>
      </c>
    </row>
    <row r="16" spans="1:8" x14ac:dyDescent="0.25">
      <c r="A16" s="57">
        <v>9</v>
      </c>
      <c r="B16" s="59" t="s">
        <v>212</v>
      </c>
      <c r="C16" s="57">
        <v>0.5</v>
      </c>
      <c r="D16" s="63">
        <v>46309</v>
      </c>
      <c r="E16" s="54">
        <v>4000</v>
      </c>
      <c r="F16" s="54">
        <f t="shared" si="0"/>
        <v>50309</v>
      </c>
    </row>
    <row r="17" spans="1:6" x14ac:dyDescent="0.25">
      <c r="A17" s="57">
        <v>10</v>
      </c>
      <c r="B17" s="59" t="s">
        <v>211</v>
      </c>
      <c r="C17" s="57">
        <v>1</v>
      </c>
      <c r="D17" s="63">
        <v>92618</v>
      </c>
      <c r="E17" s="54">
        <v>8000</v>
      </c>
      <c r="F17" s="54">
        <f t="shared" si="0"/>
        <v>100618</v>
      </c>
    </row>
    <row r="18" spans="1:6" x14ac:dyDescent="0.25">
      <c r="A18" s="57">
        <v>11</v>
      </c>
      <c r="B18" s="59" t="s">
        <v>220</v>
      </c>
      <c r="C18" s="57">
        <v>0.5</v>
      </c>
      <c r="D18" s="63">
        <v>46309</v>
      </c>
      <c r="E18" s="54">
        <v>4000</v>
      </c>
      <c r="F18" s="54">
        <f t="shared" si="0"/>
        <v>50309</v>
      </c>
    </row>
    <row r="19" spans="1:6" s="29" customFormat="1" ht="16.5" thickBot="1" x14ac:dyDescent="0.3">
      <c r="A19" s="301" t="s">
        <v>17</v>
      </c>
      <c r="B19" s="302"/>
      <c r="C19" s="207">
        <f>SUM(C8:C18)</f>
        <v>9.5</v>
      </c>
      <c r="D19" s="14">
        <f>SUM(D8:D18)</f>
        <v>889253</v>
      </c>
      <c r="E19" s="14">
        <f>SUM(E8:E18)</f>
        <v>76000</v>
      </c>
      <c r="F19" s="14">
        <f>SUM(F8:F18)</f>
        <v>965253</v>
      </c>
    </row>
    <row r="20" spans="1:6" s="18" customFormat="1" x14ac:dyDescent="0.25">
      <c r="A20" s="251" t="s">
        <v>193</v>
      </c>
      <c r="B20" s="251"/>
      <c r="C20" s="251"/>
      <c r="D20" s="251"/>
      <c r="E20" s="251"/>
      <c r="F20" s="251"/>
    </row>
    <row r="21" spans="1:6" s="19" customFormat="1" x14ac:dyDescent="0.25">
      <c r="A21" s="154"/>
      <c r="B21" s="154" t="s">
        <v>194</v>
      </c>
      <c r="C21" s="20"/>
      <c r="D21" s="20"/>
      <c r="E21" s="20"/>
      <c r="F21" s="20"/>
    </row>
    <row r="22" spans="1:6" s="18" customFormat="1" x14ac:dyDescent="0.25">
      <c r="A22" s="170" t="s">
        <v>26</v>
      </c>
      <c r="B22" s="170"/>
      <c r="C22" s="170"/>
      <c r="D22" s="170"/>
      <c r="E22" s="170"/>
      <c r="F22" s="170"/>
    </row>
    <row r="23" spans="1:6" s="18" customFormat="1" x14ac:dyDescent="0.25">
      <c r="A23" s="131"/>
      <c r="B23" s="154" t="s">
        <v>195</v>
      </c>
      <c r="D23" s="53"/>
      <c r="E23" s="53"/>
      <c r="F23" s="53"/>
    </row>
    <row r="24" spans="1:6" customFormat="1" x14ac:dyDescent="0.25">
      <c r="A24" s="25"/>
      <c r="B24" s="25"/>
      <c r="C24" s="25"/>
      <c r="D24" s="25"/>
      <c r="E24" s="25"/>
      <c r="F24" s="25"/>
    </row>
    <row r="25" spans="1:6" s="182" customFormat="1" x14ac:dyDescent="0.25">
      <c r="A25" s="177"/>
      <c r="B25" s="129"/>
      <c r="D25" s="177"/>
      <c r="E25" s="177"/>
      <c r="F25" s="177"/>
    </row>
  </sheetData>
  <mergeCells count="9">
    <mergeCell ref="A20:F20"/>
    <mergeCell ref="D1:F1"/>
    <mergeCell ref="D3:F3"/>
    <mergeCell ref="A4:F4"/>
    <mergeCell ref="A5:F5"/>
    <mergeCell ref="A1:B1"/>
    <mergeCell ref="B2:C2"/>
    <mergeCell ref="D2:F2"/>
    <mergeCell ref="A19:B19"/>
  </mergeCells>
  <pageMargins left="0.7" right="0.7" top="0.75" bottom="0.75" header="0.3" footer="0.3"/>
  <pageSetup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13A1C-012B-41BA-8934-591EC96F7ADC}">
  <dimension ref="A1:F23"/>
  <sheetViews>
    <sheetView zoomScaleNormal="100" workbookViewId="0">
      <selection activeCell="F7" sqref="F7"/>
    </sheetView>
  </sheetViews>
  <sheetFormatPr defaultColWidth="9.140625" defaultRowHeight="15.75" x14ac:dyDescent="0.25"/>
  <cols>
    <col min="1" max="1" width="7.7109375" style="10" customWidth="1"/>
    <col min="2" max="2" width="43.140625" style="10" customWidth="1"/>
    <col min="3" max="3" width="7" style="10" customWidth="1"/>
    <col min="4" max="4" width="14.7109375" style="10" customWidth="1"/>
    <col min="5" max="5" width="11.28515625" style="10" customWidth="1"/>
    <col min="6" max="6" width="13.5703125" style="10" customWidth="1"/>
    <col min="7" max="16384" width="9.140625" style="10"/>
  </cols>
  <sheetData>
    <row r="1" spans="1:6" s="7" customFormat="1" x14ac:dyDescent="0.25">
      <c r="A1" s="288"/>
      <c r="B1" s="288"/>
      <c r="C1" s="295" t="s">
        <v>132</v>
      </c>
      <c r="D1" s="295"/>
      <c r="E1" s="295"/>
      <c r="F1" s="295"/>
    </row>
    <row r="2" spans="1:6" s="178" customFormat="1" ht="18.75" customHeight="1" x14ac:dyDescent="0.3">
      <c r="A2" s="179"/>
      <c r="B2" s="214"/>
      <c r="C2" s="299" t="s">
        <v>204</v>
      </c>
      <c r="D2" s="299"/>
      <c r="E2" s="299"/>
      <c r="F2" s="299"/>
    </row>
    <row r="3" spans="1:6" s="178" customFormat="1" ht="18.75" x14ac:dyDescent="0.3">
      <c r="A3" s="76"/>
      <c r="C3" s="303" t="s">
        <v>235</v>
      </c>
      <c r="D3" s="303"/>
      <c r="E3" s="303"/>
      <c r="F3" s="303"/>
    </row>
    <row r="4" spans="1:6" ht="20.25" x14ac:dyDescent="0.25">
      <c r="A4" s="297" t="s">
        <v>60</v>
      </c>
      <c r="B4" s="297"/>
      <c r="C4" s="297"/>
      <c r="D4" s="297"/>
      <c r="E4" s="297"/>
      <c r="F4" s="297"/>
    </row>
    <row r="5" spans="1:6" x14ac:dyDescent="0.25">
      <c r="A5" s="298" t="s">
        <v>221</v>
      </c>
      <c r="B5" s="298"/>
      <c r="C5" s="298"/>
      <c r="D5" s="298"/>
      <c r="E5" s="298"/>
      <c r="F5" s="298"/>
    </row>
    <row r="6" spans="1:6" ht="16.5" thickBot="1" x14ac:dyDescent="0.3"/>
    <row r="7" spans="1:6" s="9" customFormat="1" ht="111" thickBot="1" x14ac:dyDescent="0.3">
      <c r="A7" s="26" t="s">
        <v>1</v>
      </c>
      <c r="B7" s="26" t="s">
        <v>19</v>
      </c>
      <c r="C7" s="26" t="s">
        <v>20</v>
      </c>
      <c r="D7" s="26" t="s">
        <v>21</v>
      </c>
      <c r="E7" s="26" t="s">
        <v>22</v>
      </c>
      <c r="F7" s="26" t="s">
        <v>6</v>
      </c>
    </row>
    <row r="8" spans="1:6" x14ac:dyDescent="0.25">
      <c r="A8" s="57">
        <v>1</v>
      </c>
      <c r="B8" s="54" t="s">
        <v>50</v>
      </c>
      <c r="C8" s="57">
        <v>1</v>
      </c>
      <c r="D8" s="57">
        <v>102000</v>
      </c>
      <c r="E8" s="54">
        <v>8000</v>
      </c>
      <c r="F8" s="54">
        <f t="shared" ref="F8:F15" si="0">D8+E8</f>
        <v>110000</v>
      </c>
    </row>
    <row r="9" spans="1:6" ht="31.5" x14ac:dyDescent="0.25">
      <c r="A9" s="57">
        <v>2</v>
      </c>
      <c r="B9" s="65" t="s">
        <v>218</v>
      </c>
      <c r="C9" s="57">
        <v>1</v>
      </c>
      <c r="D9" s="63">
        <v>92618</v>
      </c>
      <c r="E9" s="54">
        <v>8000</v>
      </c>
      <c r="F9" s="54">
        <f t="shared" si="0"/>
        <v>100618</v>
      </c>
    </row>
    <row r="10" spans="1:6" ht="31.5" x14ac:dyDescent="0.25">
      <c r="A10" s="57">
        <v>3</v>
      </c>
      <c r="B10" s="65" t="s">
        <v>217</v>
      </c>
      <c r="C10" s="57">
        <v>1</v>
      </c>
      <c r="D10" s="63">
        <v>92618</v>
      </c>
      <c r="E10" s="54">
        <v>8000</v>
      </c>
      <c r="F10" s="54">
        <f t="shared" si="0"/>
        <v>100618</v>
      </c>
    </row>
    <row r="11" spans="1:6" ht="47.25" x14ac:dyDescent="0.25">
      <c r="A11" s="57">
        <v>4</v>
      </c>
      <c r="B11" s="65" t="s">
        <v>216</v>
      </c>
      <c r="C11" s="57">
        <v>1</v>
      </c>
      <c r="D11" s="63">
        <v>92618</v>
      </c>
      <c r="E11" s="54">
        <v>8000</v>
      </c>
      <c r="F11" s="54">
        <f t="shared" si="0"/>
        <v>100618</v>
      </c>
    </row>
    <row r="12" spans="1:6" ht="31.5" x14ac:dyDescent="0.25">
      <c r="A12" s="57">
        <v>5</v>
      </c>
      <c r="B12" s="65" t="s">
        <v>215</v>
      </c>
      <c r="C12" s="57">
        <v>1</v>
      </c>
      <c r="D12" s="63">
        <v>92618</v>
      </c>
      <c r="E12" s="54">
        <v>8000</v>
      </c>
      <c r="F12" s="54">
        <f t="shared" si="0"/>
        <v>100618</v>
      </c>
    </row>
    <row r="13" spans="1:6" x14ac:dyDescent="0.25">
      <c r="A13" s="57">
        <v>6</v>
      </c>
      <c r="B13" s="59" t="s">
        <v>214</v>
      </c>
      <c r="C13" s="57">
        <v>1</v>
      </c>
      <c r="D13" s="63">
        <v>92618</v>
      </c>
      <c r="E13" s="54">
        <v>8000</v>
      </c>
      <c r="F13" s="54">
        <f t="shared" si="0"/>
        <v>100618</v>
      </c>
    </row>
    <row r="14" spans="1:6" x14ac:dyDescent="0.25">
      <c r="A14" s="57">
        <v>7</v>
      </c>
      <c r="B14" s="59" t="s">
        <v>213</v>
      </c>
      <c r="C14" s="57">
        <v>1</v>
      </c>
      <c r="D14" s="63">
        <v>92618</v>
      </c>
      <c r="E14" s="54">
        <v>8000</v>
      </c>
      <c r="F14" s="54">
        <f t="shared" si="0"/>
        <v>100618</v>
      </c>
    </row>
    <row r="15" spans="1:6" ht="16.5" thickBot="1" x14ac:dyDescent="0.3">
      <c r="A15" s="57">
        <v>8</v>
      </c>
      <c r="B15" s="86" t="s">
        <v>16</v>
      </c>
      <c r="C15" s="57">
        <v>1</v>
      </c>
      <c r="D15" s="63">
        <v>92618</v>
      </c>
      <c r="E15" s="54">
        <v>8000</v>
      </c>
      <c r="F15" s="87">
        <f t="shared" si="0"/>
        <v>100618</v>
      </c>
    </row>
    <row r="16" spans="1:6" s="29" customFormat="1" ht="16.5" thickBot="1" x14ac:dyDescent="0.3">
      <c r="A16" s="304" t="s">
        <v>17</v>
      </c>
      <c r="B16" s="305"/>
      <c r="C16" s="206">
        <f>SUM(C8:C15)</f>
        <v>8</v>
      </c>
      <c r="D16" s="16">
        <f>SUM(D8:D15)</f>
        <v>750326</v>
      </c>
      <c r="E16" s="16">
        <f>SUM(E8:E15)</f>
        <v>64000</v>
      </c>
      <c r="F16" s="16">
        <f>SUM(F8:F15)</f>
        <v>814326</v>
      </c>
    </row>
    <row r="17" spans="1:6" s="18" customFormat="1" x14ac:dyDescent="0.25">
      <c r="A17" s="251" t="s">
        <v>193</v>
      </c>
      <c r="B17" s="251"/>
      <c r="C17" s="251"/>
      <c r="D17" s="251"/>
      <c r="E17" s="251"/>
      <c r="F17" s="251"/>
    </row>
    <row r="18" spans="1:6" s="19" customFormat="1" x14ac:dyDescent="0.25">
      <c r="A18" s="154"/>
      <c r="B18" s="154" t="s">
        <v>194</v>
      </c>
      <c r="C18" s="20"/>
      <c r="D18" s="20"/>
      <c r="E18" s="20"/>
      <c r="F18" s="20"/>
    </row>
    <row r="19" spans="1:6" s="18" customFormat="1" x14ac:dyDescent="0.25">
      <c r="A19" s="170" t="s">
        <v>26</v>
      </c>
      <c r="B19" s="170"/>
      <c r="C19" s="170"/>
      <c r="D19" s="170"/>
      <c r="E19" s="170"/>
      <c r="F19" s="170"/>
    </row>
    <row r="20" spans="1:6" s="18" customFormat="1" x14ac:dyDescent="0.25">
      <c r="A20" s="131"/>
      <c r="B20" s="154" t="s">
        <v>195</v>
      </c>
      <c r="D20" s="53"/>
      <c r="E20" s="53"/>
      <c r="F20" s="53"/>
    </row>
    <row r="21" spans="1:6" customFormat="1" x14ac:dyDescent="0.25">
      <c r="A21" s="25"/>
      <c r="B21" s="25"/>
      <c r="C21" s="25"/>
      <c r="D21" s="25"/>
      <c r="E21" s="25"/>
      <c r="F21" s="25"/>
    </row>
    <row r="22" spans="1:6" customFormat="1" ht="15" x14ac:dyDescent="0.25"/>
    <row r="23" spans="1:6" customFormat="1" ht="15" x14ac:dyDescent="0.25"/>
  </sheetData>
  <mergeCells count="8">
    <mergeCell ref="A17:F17"/>
    <mergeCell ref="C1:F1"/>
    <mergeCell ref="C2:F2"/>
    <mergeCell ref="C3:F3"/>
    <mergeCell ref="A1:B1"/>
    <mergeCell ref="A4:F4"/>
    <mergeCell ref="A5:F5"/>
    <mergeCell ref="A16:B16"/>
  </mergeCells>
  <pageMargins left="0.7" right="0.7" top="0.75" bottom="0.75" header="0.3" footer="0.3"/>
  <pageSetup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4BC48-29B1-4B56-85B4-38E3DCDFDC9D}">
  <dimension ref="A1:I27"/>
  <sheetViews>
    <sheetView tabSelected="1" zoomScaleNormal="100" workbookViewId="0">
      <selection activeCell="H20" sqref="H20"/>
    </sheetView>
  </sheetViews>
  <sheetFormatPr defaultRowHeight="15" x14ac:dyDescent="0.25"/>
  <cols>
    <col min="1" max="1" width="6.7109375" customWidth="1"/>
    <col min="2" max="2" width="29.28515625" customWidth="1"/>
    <col min="3" max="3" width="11.5703125" customWidth="1"/>
    <col min="4" max="4" width="14.7109375" customWidth="1"/>
    <col min="5" max="5" width="8.85546875" customWidth="1"/>
    <col min="6" max="6" width="10.28515625" customWidth="1"/>
    <col min="7" max="7" width="9.5703125" customWidth="1"/>
    <col min="8" max="8" width="12.42578125" customWidth="1"/>
    <col min="9" max="9" width="15" customWidth="1"/>
    <col min="244" max="244" width="35.85546875" customWidth="1"/>
    <col min="245" max="245" width="40" customWidth="1"/>
    <col min="246" max="246" width="17" customWidth="1"/>
    <col min="247" max="247" width="19.28515625" customWidth="1"/>
    <col min="248" max="248" width="18.140625" customWidth="1"/>
    <col min="249" max="249" width="19.28515625" customWidth="1"/>
    <col min="250" max="250" width="15.7109375" customWidth="1"/>
    <col min="500" max="500" width="35.85546875" customWidth="1"/>
    <col min="501" max="501" width="40" customWidth="1"/>
    <col min="502" max="502" width="17" customWidth="1"/>
    <col min="503" max="503" width="19.28515625" customWidth="1"/>
    <col min="504" max="504" width="18.140625" customWidth="1"/>
    <col min="505" max="505" width="19.28515625" customWidth="1"/>
    <col min="506" max="506" width="15.7109375" customWidth="1"/>
    <col min="756" max="756" width="35.85546875" customWidth="1"/>
    <col min="757" max="757" width="40" customWidth="1"/>
    <col min="758" max="758" width="17" customWidth="1"/>
    <col min="759" max="759" width="19.28515625" customWidth="1"/>
    <col min="760" max="760" width="18.140625" customWidth="1"/>
    <col min="761" max="761" width="19.28515625" customWidth="1"/>
    <col min="762" max="762" width="15.7109375" customWidth="1"/>
    <col min="1012" max="1012" width="35.85546875" customWidth="1"/>
    <col min="1013" max="1013" width="40" customWidth="1"/>
    <col min="1014" max="1014" width="17" customWidth="1"/>
    <col min="1015" max="1015" width="19.28515625" customWidth="1"/>
    <col min="1016" max="1016" width="18.140625" customWidth="1"/>
    <col min="1017" max="1017" width="19.28515625" customWidth="1"/>
    <col min="1018" max="1018" width="15.7109375" customWidth="1"/>
    <col min="1268" max="1268" width="35.85546875" customWidth="1"/>
    <col min="1269" max="1269" width="40" customWidth="1"/>
    <col min="1270" max="1270" width="17" customWidth="1"/>
    <col min="1271" max="1271" width="19.28515625" customWidth="1"/>
    <col min="1272" max="1272" width="18.140625" customWidth="1"/>
    <col min="1273" max="1273" width="19.28515625" customWidth="1"/>
    <col min="1274" max="1274" width="15.7109375" customWidth="1"/>
    <col min="1524" max="1524" width="35.85546875" customWidth="1"/>
    <col min="1525" max="1525" width="40" customWidth="1"/>
    <col min="1526" max="1526" width="17" customWidth="1"/>
    <col min="1527" max="1527" width="19.28515625" customWidth="1"/>
    <col min="1528" max="1528" width="18.140625" customWidth="1"/>
    <col min="1529" max="1529" width="19.28515625" customWidth="1"/>
    <col min="1530" max="1530" width="15.7109375" customWidth="1"/>
    <col min="1780" max="1780" width="35.85546875" customWidth="1"/>
    <col min="1781" max="1781" width="40" customWidth="1"/>
    <col min="1782" max="1782" width="17" customWidth="1"/>
    <col min="1783" max="1783" width="19.28515625" customWidth="1"/>
    <col min="1784" max="1784" width="18.140625" customWidth="1"/>
    <col min="1785" max="1785" width="19.28515625" customWidth="1"/>
    <col min="1786" max="1786" width="15.7109375" customWidth="1"/>
    <col min="2036" max="2036" width="35.85546875" customWidth="1"/>
    <col min="2037" max="2037" width="40" customWidth="1"/>
    <col min="2038" max="2038" width="17" customWidth="1"/>
    <col min="2039" max="2039" width="19.28515625" customWidth="1"/>
    <col min="2040" max="2040" width="18.140625" customWidth="1"/>
    <col min="2041" max="2041" width="19.28515625" customWidth="1"/>
    <col min="2042" max="2042" width="15.7109375" customWidth="1"/>
    <col min="2292" max="2292" width="35.85546875" customWidth="1"/>
    <col min="2293" max="2293" width="40" customWidth="1"/>
    <col min="2294" max="2294" width="17" customWidth="1"/>
    <col min="2295" max="2295" width="19.28515625" customWidth="1"/>
    <col min="2296" max="2296" width="18.140625" customWidth="1"/>
    <col min="2297" max="2297" width="19.28515625" customWidth="1"/>
    <col min="2298" max="2298" width="15.7109375" customWidth="1"/>
    <col min="2548" max="2548" width="35.85546875" customWidth="1"/>
    <col min="2549" max="2549" width="40" customWidth="1"/>
    <col min="2550" max="2550" width="17" customWidth="1"/>
    <col min="2551" max="2551" width="19.28515625" customWidth="1"/>
    <col min="2552" max="2552" width="18.140625" customWidth="1"/>
    <col min="2553" max="2553" width="19.28515625" customWidth="1"/>
    <col min="2554" max="2554" width="15.7109375" customWidth="1"/>
    <col min="2804" max="2804" width="35.85546875" customWidth="1"/>
    <col min="2805" max="2805" width="40" customWidth="1"/>
    <col min="2806" max="2806" width="17" customWidth="1"/>
    <col min="2807" max="2807" width="19.28515625" customWidth="1"/>
    <col min="2808" max="2808" width="18.140625" customWidth="1"/>
    <col min="2809" max="2809" width="19.28515625" customWidth="1"/>
    <col min="2810" max="2810" width="15.7109375" customWidth="1"/>
    <col min="3060" max="3060" width="35.85546875" customWidth="1"/>
    <col min="3061" max="3061" width="40" customWidth="1"/>
    <col min="3062" max="3062" width="17" customWidth="1"/>
    <col min="3063" max="3063" width="19.28515625" customWidth="1"/>
    <col min="3064" max="3064" width="18.140625" customWidth="1"/>
    <col min="3065" max="3065" width="19.28515625" customWidth="1"/>
    <col min="3066" max="3066" width="15.7109375" customWidth="1"/>
    <col min="3316" max="3316" width="35.85546875" customWidth="1"/>
    <col min="3317" max="3317" width="40" customWidth="1"/>
    <col min="3318" max="3318" width="17" customWidth="1"/>
    <col min="3319" max="3319" width="19.28515625" customWidth="1"/>
    <col min="3320" max="3320" width="18.140625" customWidth="1"/>
    <col min="3321" max="3321" width="19.28515625" customWidth="1"/>
    <col min="3322" max="3322" width="15.7109375" customWidth="1"/>
    <col min="3572" max="3572" width="35.85546875" customWidth="1"/>
    <col min="3573" max="3573" width="40" customWidth="1"/>
    <col min="3574" max="3574" width="17" customWidth="1"/>
    <col min="3575" max="3575" width="19.28515625" customWidth="1"/>
    <col min="3576" max="3576" width="18.140625" customWidth="1"/>
    <col min="3577" max="3577" width="19.28515625" customWidth="1"/>
    <col min="3578" max="3578" width="15.7109375" customWidth="1"/>
    <col min="3828" max="3828" width="35.85546875" customWidth="1"/>
    <col min="3829" max="3829" width="40" customWidth="1"/>
    <col min="3830" max="3830" width="17" customWidth="1"/>
    <col min="3831" max="3831" width="19.28515625" customWidth="1"/>
    <col min="3832" max="3832" width="18.140625" customWidth="1"/>
    <col min="3833" max="3833" width="19.28515625" customWidth="1"/>
    <col min="3834" max="3834" width="15.7109375" customWidth="1"/>
    <col min="4084" max="4084" width="35.85546875" customWidth="1"/>
    <col min="4085" max="4085" width="40" customWidth="1"/>
    <col min="4086" max="4086" width="17" customWidth="1"/>
    <col min="4087" max="4087" width="19.28515625" customWidth="1"/>
    <col min="4088" max="4088" width="18.140625" customWidth="1"/>
    <col min="4089" max="4089" width="19.28515625" customWidth="1"/>
    <col min="4090" max="4090" width="15.7109375" customWidth="1"/>
    <col min="4340" max="4340" width="35.85546875" customWidth="1"/>
    <col min="4341" max="4341" width="40" customWidth="1"/>
    <col min="4342" max="4342" width="17" customWidth="1"/>
    <col min="4343" max="4343" width="19.28515625" customWidth="1"/>
    <col min="4344" max="4344" width="18.140625" customWidth="1"/>
    <col min="4345" max="4345" width="19.28515625" customWidth="1"/>
    <col min="4346" max="4346" width="15.7109375" customWidth="1"/>
    <col min="4596" max="4596" width="35.85546875" customWidth="1"/>
    <col min="4597" max="4597" width="40" customWidth="1"/>
    <col min="4598" max="4598" width="17" customWidth="1"/>
    <col min="4599" max="4599" width="19.28515625" customWidth="1"/>
    <col min="4600" max="4600" width="18.140625" customWidth="1"/>
    <col min="4601" max="4601" width="19.28515625" customWidth="1"/>
    <col min="4602" max="4602" width="15.7109375" customWidth="1"/>
    <col min="4852" max="4852" width="35.85546875" customWidth="1"/>
    <col min="4853" max="4853" width="40" customWidth="1"/>
    <col min="4854" max="4854" width="17" customWidth="1"/>
    <col min="4855" max="4855" width="19.28515625" customWidth="1"/>
    <col min="4856" max="4856" width="18.140625" customWidth="1"/>
    <col min="4857" max="4857" width="19.28515625" customWidth="1"/>
    <col min="4858" max="4858" width="15.7109375" customWidth="1"/>
    <col min="5108" max="5108" width="35.85546875" customWidth="1"/>
    <col min="5109" max="5109" width="40" customWidth="1"/>
    <col min="5110" max="5110" width="17" customWidth="1"/>
    <col min="5111" max="5111" width="19.28515625" customWidth="1"/>
    <col min="5112" max="5112" width="18.140625" customWidth="1"/>
    <col min="5113" max="5113" width="19.28515625" customWidth="1"/>
    <col min="5114" max="5114" width="15.7109375" customWidth="1"/>
    <col min="5364" max="5364" width="35.85546875" customWidth="1"/>
    <col min="5365" max="5365" width="40" customWidth="1"/>
    <col min="5366" max="5366" width="17" customWidth="1"/>
    <col min="5367" max="5367" width="19.28515625" customWidth="1"/>
    <col min="5368" max="5368" width="18.140625" customWidth="1"/>
    <col min="5369" max="5369" width="19.28515625" customWidth="1"/>
    <col min="5370" max="5370" width="15.7109375" customWidth="1"/>
    <col min="5620" max="5620" width="35.85546875" customWidth="1"/>
    <col min="5621" max="5621" width="40" customWidth="1"/>
    <col min="5622" max="5622" width="17" customWidth="1"/>
    <col min="5623" max="5623" width="19.28515625" customWidth="1"/>
    <col min="5624" max="5624" width="18.140625" customWidth="1"/>
    <col min="5625" max="5625" width="19.28515625" customWidth="1"/>
    <col min="5626" max="5626" width="15.7109375" customWidth="1"/>
    <col min="5876" max="5876" width="35.85546875" customWidth="1"/>
    <col min="5877" max="5877" width="40" customWidth="1"/>
    <col min="5878" max="5878" width="17" customWidth="1"/>
    <col min="5879" max="5879" width="19.28515625" customWidth="1"/>
    <col min="5880" max="5880" width="18.140625" customWidth="1"/>
    <col min="5881" max="5881" width="19.28515625" customWidth="1"/>
    <col min="5882" max="5882" width="15.7109375" customWidth="1"/>
    <col min="6132" max="6132" width="35.85546875" customWidth="1"/>
    <col min="6133" max="6133" width="40" customWidth="1"/>
    <col min="6134" max="6134" width="17" customWidth="1"/>
    <col min="6135" max="6135" width="19.28515625" customWidth="1"/>
    <col min="6136" max="6136" width="18.140625" customWidth="1"/>
    <col min="6137" max="6137" width="19.28515625" customWidth="1"/>
    <col min="6138" max="6138" width="15.7109375" customWidth="1"/>
    <col min="6388" max="6388" width="35.85546875" customWidth="1"/>
    <col min="6389" max="6389" width="40" customWidth="1"/>
    <col min="6390" max="6390" width="17" customWidth="1"/>
    <col min="6391" max="6391" width="19.28515625" customWidth="1"/>
    <col min="6392" max="6392" width="18.140625" customWidth="1"/>
    <col min="6393" max="6393" width="19.28515625" customWidth="1"/>
    <col min="6394" max="6394" width="15.7109375" customWidth="1"/>
    <col min="6644" max="6644" width="35.85546875" customWidth="1"/>
    <col min="6645" max="6645" width="40" customWidth="1"/>
    <col min="6646" max="6646" width="17" customWidth="1"/>
    <col min="6647" max="6647" width="19.28515625" customWidth="1"/>
    <col min="6648" max="6648" width="18.140625" customWidth="1"/>
    <col min="6649" max="6649" width="19.28515625" customWidth="1"/>
    <col min="6650" max="6650" width="15.7109375" customWidth="1"/>
    <col min="6900" max="6900" width="35.85546875" customWidth="1"/>
    <col min="6901" max="6901" width="40" customWidth="1"/>
    <col min="6902" max="6902" width="17" customWidth="1"/>
    <col min="6903" max="6903" width="19.28515625" customWidth="1"/>
    <col min="6904" max="6904" width="18.140625" customWidth="1"/>
    <col min="6905" max="6905" width="19.28515625" customWidth="1"/>
    <col min="6906" max="6906" width="15.7109375" customWidth="1"/>
    <col min="7156" max="7156" width="35.85546875" customWidth="1"/>
    <col min="7157" max="7157" width="40" customWidth="1"/>
    <col min="7158" max="7158" width="17" customWidth="1"/>
    <col min="7159" max="7159" width="19.28515625" customWidth="1"/>
    <col min="7160" max="7160" width="18.140625" customWidth="1"/>
    <col min="7161" max="7161" width="19.28515625" customWidth="1"/>
    <col min="7162" max="7162" width="15.7109375" customWidth="1"/>
    <col min="7412" max="7412" width="35.85546875" customWidth="1"/>
    <col min="7413" max="7413" width="40" customWidth="1"/>
    <col min="7414" max="7414" width="17" customWidth="1"/>
    <col min="7415" max="7415" width="19.28515625" customWidth="1"/>
    <col min="7416" max="7416" width="18.140625" customWidth="1"/>
    <col min="7417" max="7417" width="19.28515625" customWidth="1"/>
    <col min="7418" max="7418" width="15.7109375" customWidth="1"/>
    <col min="7668" max="7668" width="35.85546875" customWidth="1"/>
    <col min="7669" max="7669" width="40" customWidth="1"/>
    <col min="7670" max="7670" width="17" customWidth="1"/>
    <col min="7671" max="7671" width="19.28515625" customWidth="1"/>
    <col min="7672" max="7672" width="18.140625" customWidth="1"/>
    <col min="7673" max="7673" width="19.28515625" customWidth="1"/>
    <col min="7674" max="7674" width="15.7109375" customWidth="1"/>
    <col min="7924" max="7924" width="35.85546875" customWidth="1"/>
    <col min="7925" max="7925" width="40" customWidth="1"/>
    <col min="7926" max="7926" width="17" customWidth="1"/>
    <col min="7927" max="7927" width="19.28515625" customWidth="1"/>
    <col min="7928" max="7928" width="18.140625" customWidth="1"/>
    <col min="7929" max="7929" width="19.28515625" customWidth="1"/>
    <col min="7930" max="7930" width="15.7109375" customWidth="1"/>
    <col min="8180" max="8180" width="35.85546875" customWidth="1"/>
    <col min="8181" max="8181" width="40" customWidth="1"/>
    <col min="8182" max="8182" width="17" customWidth="1"/>
    <col min="8183" max="8183" width="19.28515625" customWidth="1"/>
    <col min="8184" max="8184" width="18.140625" customWidth="1"/>
    <col min="8185" max="8185" width="19.28515625" customWidth="1"/>
    <col min="8186" max="8186" width="15.7109375" customWidth="1"/>
    <col min="8436" max="8436" width="35.85546875" customWidth="1"/>
    <col min="8437" max="8437" width="40" customWidth="1"/>
    <col min="8438" max="8438" width="17" customWidth="1"/>
    <col min="8439" max="8439" width="19.28515625" customWidth="1"/>
    <col min="8440" max="8440" width="18.140625" customWidth="1"/>
    <col min="8441" max="8441" width="19.28515625" customWidth="1"/>
    <col min="8442" max="8442" width="15.7109375" customWidth="1"/>
    <col min="8692" max="8692" width="35.85546875" customWidth="1"/>
    <col min="8693" max="8693" width="40" customWidth="1"/>
    <col min="8694" max="8694" width="17" customWidth="1"/>
    <col min="8695" max="8695" width="19.28515625" customWidth="1"/>
    <col min="8696" max="8696" width="18.140625" customWidth="1"/>
    <col min="8697" max="8697" width="19.28515625" customWidth="1"/>
    <col min="8698" max="8698" width="15.7109375" customWidth="1"/>
    <col min="8948" max="8948" width="35.85546875" customWidth="1"/>
    <col min="8949" max="8949" width="40" customWidth="1"/>
    <col min="8950" max="8950" width="17" customWidth="1"/>
    <col min="8951" max="8951" width="19.28515625" customWidth="1"/>
    <col min="8952" max="8952" width="18.140625" customWidth="1"/>
    <col min="8953" max="8953" width="19.28515625" customWidth="1"/>
    <col min="8954" max="8954" width="15.7109375" customWidth="1"/>
    <col min="9204" max="9204" width="35.85546875" customWidth="1"/>
    <col min="9205" max="9205" width="40" customWidth="1"/>
    <col min="9206" max="9206" width="17" customWidth="1"/>
    <col min="9207" max="9207" width="19.28515625" customWidth="1"/>
    <col min="9208" max="9208" width="18.140625" customWidth="1"/>
    <col min="9209" max="9209" width="19.28515625" customWidth="1"/>
    <col min="9210" max="9210" width="15.7109375" customWidth="1"/>
    <col min="9460" max="9460" width="35.85546875" customWidth="1"/>
    <col min="9461" max="9461" width="40" customWidth="1"/>
    <col min="9462" max="9462" width="17" customWidth="1"/>
    <col min="9463" max="9463" width="19.28515625" customWidth="1"/>
    <col min="9464" max="9464" width="18.140625" customWidth="1"/>
    <col min="9465" max="9465" width="19.28515625" customWidth="1"/>
    <col min="9466" max="9466" width="15.7109375" customWidth="1"/>
    <col min="9716" max="9716" width="35.85546875" customWidth="1"/>
    <col min="9717" max="9717" width="40" customWidth="1"/>
    <col min="9718" max="9718" width="17" customWidth="1"/>
    <col min="9719" max="9719" width="19.28515625" customWidth="1"/>
    <col min="9720" max="9720" width="18.140625" customWidth="1"/>
    <col min="9721" max="9721" width="19.28515625" customWidth="1"/>
    <col min="9722" max="9722" width="15.7109375" customWidth="1"/>
    <col min="9972" max="9972" width="35.85546875" customWidth="1"/>
    <col min="9973" max="9973" width="40" customWidth="1"/>
    <col min="9974" max="9974" width="17" customWidth="1"/>
    <col min="9975" max="9975" width="19.28515625" customWidth="1"/>
    <col min="9976" max="9976" width="18.140625" customWidth="1"/>
    <col min="9977" max="9977" width="19.28515625" customWidth="1"/>
    <col min="9978" max="9978" width="15.7109375" customWidth="1"/>
    <col min="10228" max="10228" width="35.85546875" customWidth="1"/>
    <col min="10229" max="10229" width="40" customWidth="1"/>
    <col min="10230" max="10230" width="17" customWidth="1"/>
    <col min="10231" max="10231" width="19.28515625" customWidth="1"/>
    <col min="10232" max="10232" width="18.140625" customWidth="1"/>
    <col min="10233" max="10233" width="19.28515625" customWidth="1"/>
    <col min="10234" max="10234" width="15.7109375" customWidth="1"/>
    <col min="10484" max="10484" width="35.85546875" customWidth="1"/>
    <col min="10485" max="10485" width="40" customWidth="1"/>
    <col min="10486" max="10486" width="17" customWidth="1"/>
    <col min="10487" max="10487" width="19.28515625" customWidth="1"/>
    <col min="10488" max="10488" width="18.140625" customWidth="1"/>
    <col min="10489" max="10489" width="19.28515625" customWidth="1"/>
    <col min="10490" max="10490" width="15.7109375" customWidth="1"/>
    <col min="10740" max="10740" width="35.85546875" customWidth="1"/>
    <col min="10741" max="10741" width="40" customWidth="1"/>
    <col min="10742" max="10742" width="17" customWidth="1"/>
    <col min="10743" max="10743" width="19.28515625" customWidth="1"/>
    <col min="10744" max="10744" width="18.140625" customWidth="1"/>
    <col min="10745" max="10745" width="19.28515625" customWidth="1"/>
    <col min="10746" max="10746" width="15.7109375" customWidth="1"/>
    <col min="10996" max="10996" width="35.85546875" customWidth="1"/>
    <col min="10997" max="10997" width="40" customWidth="1"/>
    <col min="10998" max="10998" width="17" customWidth="1"/>
    <col min="10999" max="10999" width="19.28515625" customWidth="1"/>
    <col min="11000" max="11000" width="18.140625" customWidth="1"/>
    <col min="11001" max="11001" width="19.28515625" customWidth="1"/>
    <col min="11002" max="11002" width="15.7109375" customWidth="1"/>
    <col min="11252" max="11252" width="35.85546875" customWidth="1"/>
    <col min="11253" max="11253" width="40" customWidth="1"/>
    <col min="11254" max="11254" width="17" customWidth="1"/>
    <col min="11255" max="11255" width="19.28515625" customWidth="1"/>
    <col min="11256" max="11256" width="18.140625" customWidth="1"/>
    <col min="11257" max="11257" width="19.28515625" customWidth="1"/>
    <col min="11258" max="11258" width="15.7109375" customWidth="1"/>
    <col min="11508" max="11508" width="35.85546875" customWidth="1"/>
    <col min="11509" max="11509" width="40" customWidth="1"/>
    <col min="11510" max="11510" width="17" customWidth="1"/>
    <col min="11511" max="11511" width="19.28515625" customWidth="1"/>
    <col min="11512" max="11512" width="18.140625" customWidth="1"/>
    <col min="11513" max="11513" width="19.28515625" customWidth="1"/>
    <col min="11514" max="11514" width="15.7109375" customWidth="1"/>
    <col min="11764" max="11764" width="35.85546875" customWidth="1"/>
    <col min="11765" max="11765" width="40" customWidth="1"/>
    <col min="11766" max="11766" width="17" customWidth="1"/>
    <col min="11767" max="11767" width="19.28515625" customWidth="1"/>
    <col min="11768" max="11768" width="18.140625" customWidth="1"/>
    <col min="11769" max="11769" width="19.28515625" customWidth="1"/>
    <col min="11770" max="11770" width="15.7109375" customWidth="1"/>
    <col min="12020" max="12020" width="35.85546875" customWidth="1"/>
    <col min="12021" max="12021" width="40" customWidth="1"/>
    <col min="12022" max="12022" width="17" customWidth="1"/>
    <col min="12023" max="12023" width="19.28515625" customWidth="1"/>
    <col min="12024" max="12024" width="18.140625" customWidth="1"/>
    <col min="12025" max="12025" width="19.28515625" customWidth="1"/>
    <col min="12026" max="12026" width="15.7109375" customWidth="1"/>
    <col min="12276" max="12276" width="35.85546875" customWidth="1"/>
    <col min="12277" max="12277" width="40" customWidth="1"/>
    <col min="12278" max="12278" width="17" customWidth="1"/>
    <col min="12279" max="12279" width="19.28515625" customWidth="1"/>
    <col min="12280" max="12280" width="18.140625" customWidth="1"/>
    <col min="12281" max="12281" width="19.28515625" customWidth="1"/>
    <col min="12282" max="12282" width="15.7109375" customWidth="1"/>
    <col min="12532" max="12532" width="35.85546875" customWidth="1"/>
    <col min="12533" max="12533" width="40" customWidth="1"/>
    <col min="12534" max="12534" width="17" customWidth="1"/>
    <col min="12535" max="12535" width="19.28515625" customWidth="1"/>
    <col min="12536" max="12536" width="18.140625" customWidth="1"/>
    <col min="12537" max="12537" width="19.28515625" customWidth="1"/>
    <col min="12538" max="12538" width="15.7109375" customWidth="1"/>
    <col min="12788" max="12788" width="35.85546875" customWidth="1"/>
    <col min="12789" max="12789" width="40" customWidth="1"/>
    <col min="12790" max="12790" width="17" customWidth="1"/>
    <col min="12791" max="12791" width="19.28515625" customWidth="1"/>
    <col min="12792" max="12792" width="18.140625" customWidth="1"/>
    <col min="12793" max="12793" width="19.28515625" customWidth="1"/>
    <col min="12794" max="12794" width="15.7109375" customWidth="1"/>
    <col min="13044" max="13044" width="35.85546875" customWidth="1"/>
    <col min="13045" max="13045" width="40" customWidth="1"/>
    <col min="13046" max="13046" width="17" customWidth="1"/>
    <col min="13047" max="13047" width="19.28515625" customWidth="1"/>
    <col min="13048" max="13048" width="18.140625" customWidth="1"/>
    <col min="13049" max="13049" width="19.28515625" customWidth="1"/>
    <col min="13050" max="13050" width="15.7109375" customWidth="1"/>
    <col min="13300" max="13300" width="35.85546875" customWidth="1"/>
    <col min="13301" max="13301" width="40" customWidth="1"/>
    <col min="13302" max="13302" width="17" customWidth="1"/>
    <col min="13303" max="13303" width="19.28515625" customWidth="1"/>
    <col min="13304" max="13304" width="18.140625" customWidth="1"/>
    <col min="13305" max="13305" width="19.28515625" customWidth="1"/>
    <col min="13306" max="13306" width="15.7109375" customWidth="1"/>
    <col min="13556" max="13556" width="35.85546875" customWidth="1"/>
    <col min="13557" max="13557" width="40" customWidth="1"/>
    <col min="13558" max="13558" width="17" customWidth="1"/>
    <col min="13559" max="13559" width="19.28515625" customWidth="1"/>
    <col min="13560" max="13560" width="18.140625" customWidth="1"/>
    <col min="13561" max="13561" width="19.28515625" customWidth="1"/>
    <col min="13562" max="13562" width="15.7109375" customWidth="1"/>
    <col min="13812" max="13812" width="35.85546875" customWidth="1"/>
    <col min="13813" max="13813" width="40" customWidth="1"/>
    <col min="13814" max="13814" width="17" customWidth="1"/>
    <col min="13815" max="13815" width="19.28515625" customWidth="1"/>
    <col min="13816" max="13816" width="18.140625" customWidth="1"/>
    <col min="13817" max="13817" width="19.28515625" customWidth="1"/>
    <col min="13818" max="13818" width="15.7109375" customWidth="1"/>
    <col min="14068" max="14068" width="35.85546875" customWidth="1"/>
    <col min="14069" max="14069" width="40" customWidth="1"/>
    <col min="14070" max="14070" width="17" customWidth="1"/>
    <col min="14071" max="14071" width="19.28515625" customWidth="1"/>
    <col min="14072" max="14072" width="18.140625" customWidth="1"/>
    <col min="14073" max="14073" width="19.28515625" customWidth="1"/>
    <col min="14074" max="14074" width="15.7109375" customWidth="1"/>
    <col min="14324" max="14324" width="35.85546875" customWidth="1"/>
    <col min="14325" max="14325" width="40" customWidth="1"/>
    <col min="14326" max="14326" width="17" customWidth="1"/>
    <col min="14327" max="14327" width="19.28515625" customWidth="1"/>
    <col min="14328" max="14328" width="18.140625" customWidth="1"/>
    <col min="14329" max="14329" width="19.28515625" customWidth="1"/>
    <col min="14330" max="14330" width="15.7109375" customWidth="1"/>
    <col min="14580" max="14580" width="35.85546875" customWidth="1"/>
    <col min="14581" max="14581" width="40" customWidth="1"/>
    <col min="14582" max="14582" width="17" customWidth="1"/>
    <col min="14583" max="14583" width="19.28515625" customWidth="1"/>
    <col min="14584" max="14584" width="18.140625" customWidth="1"/>
    <col min="14585" max="14585" width="19.28515625" customWidth="1"/>
    <col min="14586" max="14586" width="15.7109375" customWidth="1"/>
    <col min="14836" max="14836" width="35.85546875" customWidth="1"/>
    <col min="14837" max="14837" width="40" customWidth="1"/>
    <col min="14838" max="14838" width="17" customWidth="1"/>
    <col min="14839" max="14839" width="19.28515625" customWidth="1"/>
    <col min="14840" max="14840" width="18.140625" customWidth="1"/>
    <col min="14841" max="14841" width="19.28515625" customWidth="1"/>
    <col min="14842" max="14842" width="15.7109375" customWidth="1"/>
    <col min="15092" max="15092" width="35.85546875" customWidth="1"/>
    <col min="15093" max="15093" width="40" customWidth="1"/>
    <col min="15094" max="15094" width="17" customWidth="1"/>
    <col min="15095" max="15095" width="19.28515625" customWidth="1"/>
    <col min="15096" max="15096" width="18.140625" customWidth="1"/>
    <col min="15097" max="15097" width="19.28515625" customWidth="1"/>
    <col min="15098" max="15098" width="15.7109375" customWidth="1"/>
    <col min="15348" max="15348" width="35.85546875" customWidth="1"/>
    <col min="15349" max="15349" width="40" customWidth="1"/>
    <col min="15350" max="15350" width="17" customWidth="1"/>
    <col min="15351" max="15351" width="19.28515625" customWidth="1"/>
    <col min="15352" max="15352" width="18.140625" customWidth="1"/>
    <col min="15353" max="15353" width="19.28515625" customWidth="1"/>
    <col min="15354" max="15354" width="15.7109375" customWidth="1"/>
    <col min="15604" max="15604" width="35.85546875" customWidth="1"/>
    <col min="15605" max="15605" width="40" customWidth="1"/>
    <col min="15606" max="15606" width="17" customWidth="1"/>
    <col min="15607" max="15607" width="19.28515625" customWidth="1"/>
    <col min="15608" max="15608" width="18.140625" customWidth="1"/>
    <col min="15609" max="15609" width="19.28515625" customWidth="1"/>
    <col min="15610" max="15610" width="15.7109375" customWidth="1"/>
    <col min="15860" max="15860" width="35.85546875" customWidth="1"/>
    <col min="15861" max="15861" width="40" customWidth="1"/>
    <col min="15862" max="15862" width="17" customWidth="1"/>
    <col min="15863" max="15863" width="19.28515625" customWidth="1"/>
    <col min="15864" max="15864" width="18.140625" customWidth="1"/>
    <col min="15865" max="15865" width="19.28515625" customWidth="1"/>
    <col min="15866" max="15866" width="15.7109375" customWidth="1"/>
    <col min="16116" max="16116" width="35.85546875" customWidth="1"/>
    <col min="16117" max="16117" width="40" customWidth="1"/>
    <col min="16118" max="16118" width="17" customWidth="1"/>
    <col min="16119" max="16119" width="19.28515625" customWidth="1"/>
    <col min="16120" max="16120" width="18.140625" customWidth="1"/>
    <col min="16121" max="16121" width="19.28515625" customWidth="1"/>
    <col min="16122" max="16122" width="15.7109375" customWidth="1"/>
  </cols>
  <sheetData>
    <row r="1" spans="1:9" x14ac:dyDescent="0.25">
      <c r="G1" s="307" t="s">
        <v>132</v>
      </c>
      <c r="H1" s="307"/>
      <c r="I1" s="307"/>
    </row>
    <row r="2" spans="1:9" x14ac:dyDescent="0.25">
      <c r="G2" s="307" t="s">
        <v>204</v>
      </c>
      <c r="H2" s="307"/>
      <c r="I2" s="307"/>
    </row>
    <row r="3" spans="1:9" x14ac:dyDescent="0.25">
      <c r="G3" s="307" t="s">
        <v>235</v>
      </c>
      <c r="H3" s="307"/>
      <c r="I3" s="307"/>
    </row>
    <row r="4" spans="1:9" ht="18" x14ac:dyDescent="0.25">
      <c r="A4" s="289" t="s">
        <v>0</v>
      </c>
      <c r="B4" s="289"/>
      <c r="C4" s="289"/>
      <c r="D4" s="289"/>
      <c r="E4" s="289"/>
      <c r="F4" s="289"/>
      <c r="G4" s="289"/>
      <c r="H4" s="289"/>
      <c r="I4" s="289"/>
    </row>
    <row r="5" spans="1:9" ht="16.5" thickBot="1" x14ac:dyDescent="0.3">
      <c r="A5" s="306" t="s">
        <v>121</v>
      </c>
      <c r="B5" s="306"/>
      <c r="C5" s="306"/>
      <c r="D5" s="306"/>
      <c r="E5" s="306"/>
      <c r="F5" s="306"/>
      <c r="G5" s="306"/>
      <c r="H5" s="306"/>
      <c r="I5" s="306"/>
    </row>
    <row r="6" spans="1:9" ht="95.25" thickBot="1" x14ac:dyDescent="0.3">
      <c r="A6" s="58" t="s">
        <v>1</v>
      </c>
      <c r="B6" s="26" t="s">
        <v>2</v>
      </c>
      <c r="C6" s="26" t="s">
        <v>3</v>
      </c>
      <c r="D6" s="26" t="s">
        <v>4</v>
      </c>
      <c r="E6" s="26" t="s">
        <v>188</v>
      </c>
      <c r="F6" s="26" t="s">
        <v>173</v>
      </c>
      <c r="G6" s="26" t="s">
        <v>238</v>
      </c>
      <c r="H6" s="26" t="s">
        <v>5</v>
      </c>
      <c r="I6" s="26" t="s">
        <v>6</v>
      </c>
    </row>
    <row r="7" spans="1:9" ht="19.5" customHeight="1" x14ac:dyDescent="0.25">
      <c r="A7" s="57">
        <v>1</v>
      </c>
      <c r="B7" s="54" t="s">
        <v>8</v>
      </c>
      <c r="C7" s="57">
        <v>1</v>
      </c>
      <c r="D7" s="64">
        <v>102000</v>
      </c>
      <c r="E7" s="64"/>
      <c r="F7" s="64"/>
      <c r="G7" s="64"/>
      <c r="H7" s="64">
        <v>8000</v>
      </c>
      <c r="I7" s="184">
        <f t="shared" ref="I7:I14" si="0">+H7+D7</f>
        <v>110000</v>
      </c>
    </row>
    <row r="8" spans="1:9" ht="19.5" customHeight="1" x14ac:dyDescent="0.25">
      <c r="A8" s="57">
        <v>2</v>
      </c>
      <c r="B8" s="54" t="s">
        <v>9</v>
      </c>
      <c r="C8" s="57">
        <v>1</v>
      </c>
      <c r="D8" s="64">
        <v>92618</v>
      </c>
      <c r="E8" s="64"/>
      <c r="F8" s="64"/>
      <c r="G8" s="64"/>
      <c r="H8" s="64">
        <v>8000</v>
      </c>
      <c r="I8" s="184">
        <f t="shared" si="0"/>
        <v>100618</v>
      </c>
    </row>
    <row r="9" spans="1:9" ht="19.5" customHeight="1" x14ac:dyDescent="0.25">
      <c r="A9" s="57">
        <v>3</v>
      </c>
      <c r="B9" s="65" t="s">
        <v>10</v>
      </c>
      <c r="C9" s="57">
        <v>1</v>
      </c>
      <c r="D9" s="185">
        <v>92618</v>
      </c>
      <c r="E9" s="185"/>
      <c r="F9" s="185"/>
      <c r="G9" s="185"/>
      <c r="H9" s="186">
        <v>8000</v>
      </c>
      <c r="I9" s="184">
        <f t="shared" si="0"/>
        <v>100618</v>
      </c>
    </row>
    <row r="10" spans="1:9" ht="19.5" customHeight="1" x14ac:dyDescent="0.25">
      <c r="A10" s="57">
        <v>4</v>
      </c>
      <c r="B10" s="54" t="s">
        <v>11</v>
      </c>
      <c r="C10" s="57">
        <v>1</v>
      </c>
      <c r="D10" s="186">
        <v>89611</v>
      </c>
      <c r="E10" s="186"/>
      <c r="F10" s="186"/>
      <c r="G10" s="186"/>
      <c r="H10" s="186">
        <v>8000</v>
      </c>
      <c r="I10" s="184">
        <f t="shared" si="0"/>
        <v>97611</v>
      </c>
    </row>
    <row r="11" spans="1:9" ht="19.5" customHeight="1" x14ac:dyDescent="0.25">
      <c r="A11" s="57">
        <v>5</v>
      </c>
      <c r="B11" s="54" t="s">
        <v>12</v>
      </c>
      <c r="C11" s="57">
        <v>1</v>
      </c>
      <c r="D11" s="186">
        <v>89611</v>
      </c>
      <c r="E11" s="186"/>
      <c r="F11" s="186"/>
      <c r="G11" s="186"/>
      <c r="H11" s="186">
        <v>8000</v>
      </c>
      <c r="I11" s="184">
        <f t="shared" si="0"/>
        <v>97611</v>
      </c>
    </row>
    <row r="12" spans="1:9" ht="19.5" customHeight="1" x14ac:dyDescent="0.25">
      <c r="A12" s="57">
        <v>6</v>
      </c>
      <c r="B12" s="54" t="s">
        <v>13</v>
      </c>
      <c r="C12" s="57" t="s">
        <v>136</v>
      </c>
      <c r="D12" s="186">
        <v>89611</v>
      </c>
      <c r="E12" s="186"/>
      <c r="F12" s="186"/>
      <c r="G12" s="186"/>
      <c r="H12" s="186">
        <v>8000</v>
      </c>
      <c r="I12" s="184">
        <f t="shared" si="0"/>
        <v>97611</v>
      </c>
    </row>
    <row r="13" spans="1:9" ht="19.5" customHeight="1" x14ac:dyDescent="0.25">
      <c r="A13" s="57">
        <v>7</v>
      </c>
      <c r="B13" s="54" t="s">
        <v>13</v>
      </c>
      <c r="C13" s="57">
        <v>1</v>
      </c>
      <c r="D13" s="185">
        <v>92618</v>
      </c>
      <c r="E13" s="185"/>
      <c r="F13" s="185"/>
      <c r="G13" s="185"/>
      <c r="H13" s="186">
        <v>8000</v>
      </c>
      <c r="I13" s="184">
        <f t="shared" si="0"/>
        <v>100618</v>
      </c>
    </row>
    <row r="14" spans="1:9" ht="19.5" customHeight="1" x14ac:dyDescent="0.25">
      <c r="A14" s="57">
        <v>8</v>
      </c>
      <c r="B14" s="54" t="s">
        <v>16</v>
      </c>
      <c r="C14" s="57">
        <v>1</v>
      </c>
      <c r="D14" s="186">
        <v>89611</v>
      </c>
      <c r="E14" s="186"/>
      <c r="F14" s="186"/>
      <c r="G14" s="186"/>
      <c r="H14" s="186">
        <v>8000</v>
      </c>
      <c r="I14" s="184">
        <f t="shared" si="0"/>
        <v>97611</v>
      </c>
    </row>
    <row r="15" spans="1:9" s="11" customFormat="1" ht="19.5" customHeight="1" x14ac:dyDescent="0.25">
      <c r="A15" s="57"/>
      <c r="B15" s="140" t="s">
        <v>185</v>
      </c>
      <c r="C15" s="141">
        <f>SUM(C7:C14)</f>
        <v>7</v>
      </c>
      <c r="D15" s="187">
        <f>SUM(D7:D14)</f>
        <v>738298</v>
      </c>
      <c r="E15" s="187"/>
      <c r="F15" s="187"/>
      <c r="G15" s="187"/>
      <c r="H15" s="188">
        <f>SUM(H7:H14)</f>
        <v>64000</v>
      </c>
      <c r="I15" s="188">
        <f>SUM(I7:I14)</f>
        <v>802298</v>
      </c>
    </row>
    <row r="16" spans="1:9" s="11" customFormat="1" ht="19.5" customHeight="1" x14ac:dyDescent="0.25">
      <c r="A16" s="57">
        <v>7</v>
      </c>
      <c r="B16" s="59" t="s">
        <v>55</v>
      </c>
      <c r="C16" s="67"/>
      <c r="D16" s="187">
        <v>591465</v>
      </c>
      <c r="E16" s="216">
        <v>119</v>
      </c>
      <c r="F16" s="67">
        <v>44900</v>
      </c>
      <c r="G16" s="67">
        <v>37800</v>
      </c>
      <c r="H16" s="188">
        <v>56000</v>
      </c>
      <c r="I16" s="188">
        <v>865176</v>
      </c>
    </row>
    <row r="17" spans="1:9" s="11" customFormat="1" ht="19.5" customHeight="1" x14ac:dyDescent="0.25">
      <c r="A17" s="57"/>
      <c r="B17" s="59" t="s">
        <v>187</v>
      </c>
      <c r="C17" s="67"/>
      <c r="D17" s="188">
        <f>D16+D15</f>
        <v>1329763</v>
      </c>
      <c r="E17" s="216">
        <v>119</v>
      </c>
      <c r="F17" s="67">
        <v>51300</v>
      </c>
      <c r="G17" s="67">
        <v>37800</v>
      </c>
      <c r="H17" s="188">
        <f>SUM(H15:H16)</f>
        <v>120000</v>
      </c>
      <c r="I17" s="188">
        <f>I15+I16</f>
        <v>1667474</v>
      </c>
    </row>
    <row r="18" spans="1:9" s="18" customFormat="1" ht="15.75" x14ac:dyDescent="0.25">
      <c r="A18" s="308" t="s">
        <v>193</v>
      </c>
      <c r="B18" s="308"/>
      <c r="C18" s="308"/>
      <c r="D18" s="308"/>
      <c r="E18" s="308"/>
      <c r="F18" s="308"/>
      <c r="G18" s="215"/>
      <c r="H18" s="215"/>
      <c r="I18" s="215"/>
    </row>
    <row r="19" spans="1:9" s="19" customFormat="1" ht="15.75" x14ac:dyDescent="0.25">
      <c r="A19" s="154"/>
      <c r="B19" s="154" t="s">
        <v>194</v>
      </c>
      <c r="C19" s="20"/>
      <c r="D19" s="20"/>
      <c r="E19" s="20"/>
      <c r="F19" s="20"/>
    </row>
    <row r="20" spans="1:9" s="18" customFormat="1" ht="15.75" x14ac:dyDescent="0.25">
      <c r="A20" s="170" t="s">
        <v>26</v>
      </c>
      <c r="B20" s="170"/>
      <c r="C20" s="170"/>
      <c r="D20" s="170"/>
      <c r="E20" s="170"/>
      <c r="F20" s="170"/>
      <c r="G20" s="171"/>
      <c r="H20" s="171"/>
      <c r="I20" s="171"/>
    </row>
    <row r="21" spans="1:9" s="18" customFormat="1" ht="15.75" x14ac:dyDescent="0.25">
      <c r="A21" s="131"/>
      <c r="B21" s="154" t="s">
        <v>195</v>
      </c>
      <c r="D21" s="53"/>
      <c r="E21" s="53"/>
      <c r="F21" s="53"/>
    </row>
    <row r="22" spans="1:9" ht="15.75" x14ac:dyDescent="0.25">
      <c r="A22" s="25"/>
      <c r="B22" s="25"/>
      <c r="C22" s="25"/>
      <c r="D22" s="25"/>
      <c r="E22" s="25"/>
      <c r="F22" s="25"/>
    </row>
    <row r="24" spans="1:9" ht="15.75" x14ac:dyDescent="0.25">
      <c r="A24" s="28"/>
      <c r="B24" s="28"/>
      <c r="C24" s="28"/>
      <c r="D24" s="28"/>
      <c r="E24" s="28"/>
      <c r="F24" s="28"/>
      <c r="G24" s="28"/>
    </row>
    <row r="25" spans="1:9" ht="15.75" x14ac:dyDescent="0.25">
      <c r="A25" s="28"/>
      <c r="B25" s="28"/>
      <c r="C25" s="28"/>
      <c r="D25" s="28"/>
      <c r="E25" s="28"/>
      <c r="F25" s="28"/>
      <c r="G25" s="28"/>
    </row>
    <row r="26" spans="1:9" ht="15.75" x14ac:dyDescent="0.25">
      <c r="A26" s="28"/>
      <c r="B26" s="28"/>
      <c r="C26" s="28"/>
      <c r="D26" s="28"/>
      <c r="E26" s="28"/>
      <c r="F26" s="28"/>
      <c r="G26" s="28"/>
    </row>
    <row r="27" spans="1:9" ht="15.75" x14ac:dyDescent="0.25">
      <c r="A27" s="28"/>
      <c r="B27" s="28"/>
      <c r="C27" s="28"/>
      <c r="D27" s="28"/>
      <c r="E27" s="28"/>
      <c r="F27" s="28"/>
      <c r="G27" s="28"/>
    </row>
  </sheetData>
  <mergeCells count="6">
    <mergeCell ref="A5:I5"/>
    <mergeCell ref="G1:I1"/>
    <mergeCell ref="G2:I2"/>
    <mergeCell ref="G3:I3"/>
    <mergeCell ref="A18:F18"/>
    <mergeCell ref="A4:I4"/>
  </mergeCells>
  <pageMargins left="0.7" right="0.7" top="0.75" bottom="0.75" header="0.3" footer="0.3"/>
  <pageSetup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D887D-77E6-440A-B174-56B272041586}">
  <dimension ref="A1:F50"/>
  <sheetViews>
    <sheetView zoomScaleNormal="100" workbookViewId="0">
      <selection activeCell="E43" sqref="E43"/>
    </sheetView>
  </sheetViews>
  <sheetFormatPr defaultRowHeight="15.75" x14ac:dyDescent="0.25"/>
  <cols>
    <col min="1" max="1" width="5.7109375" style="28" customWidth="1"/>
    <col min="2" max="2" width="46.28515625" style="28" customWidth="1"/>
    <col min="3" max="3" width="10" style="28" customWidth="1"/>
    <col min="4" max="4" width="16.28515625" style="28" customWidth="1"/>
    <col min="5" max="5" width="15.28515625" style="28" customWidth="1"/>
    <col min="6" max="6" width="16.42578125" style="28" customWidth="1"/>
  </cols>
  <sheetData>
    <row r="1" spans="1:6" x14ac:dyDescent="0.25">
      <c r="D1" s="309" t="s">
        <v>132</v>
      </c>
      <c r="E1" s="309"/>
      <c r="F1" s="309"/>
    </row>
    <row r="2" spans="1:6" x14ac:dyDescent="0.25">
      <c r="D2" s="309" t="s">
        <v>192</v>
      </c>
      <c r="E2" s="309"/>
      <c r="F2" s="309"/>
    </row>
    <row r="3" spans="1:6" x14ac:dyDescent="0.25">
      <c r="D3" s="309" t="s">
        <v>235</v>
      </c>
      <c r="E3" s="309"/>
      <c r="F3" s="309"/>
    </row>
    <row r="4" spans="1:6" ht="15" x14ac:dyDescent="0.25">
      <c r="A4" s="311" t="s">
        <v>0</v>
      </c>
      <c r="B4" s="311"/>
      <c r="C4" s="311"/>
      <c r="D4" s="311"/>
      <c r="E4" s="311"/>
      <c r="F4" s="311"/>
    </row>
    <row r="5" spans="1:6" ht="16.5" thickBot="1" x14ac:dyDescent="0.3">
      <c r="A5" s="312" t="s">
        <v>133</v>
      </c>
      <c r="B5" s="312"/>
      <c r="C5" s="312"/>
      <c r="D5" s="312"/>
      <c r="E5" s="312"/>
      <c r="F5" s="312"/>
    </row>
    <row r="6" spans="1:6" ht="79.5" thickBot="1" x14ac:dyDescent="0.3">
      <c r="A6" s="239" t="s">
        <v>1</v>
      </c>
      <c r="B6" s="239" t="s">
        <v>19</v>
      </c>
      <c r="C6" s="239" t="s">
        <v>20</v>
      </c>
      <c r="D6" s="239" t="s">
        <v>21</v>
      </c>
      <c r="E6" s="239" t="s">
        <v>5</v>
      </c>
      <c r="F6" s="239" t="s">
        <v>6</v>
      </c>
    </row>
    <row r="7" spans="1:6" ht="18.75" customHeight="1" x14ac:dyDescent="0.25">
      <c r="A7" s="226">
        <v>1</v>
      </c>
      <c r="B7" s="238" t="s">
        <v>27</v>
      </c>
      <c r="C7" s="237">
        <v>1</v>
      </c>
      <c r="D7" s="236">
        <v>102000</v>
      </c>
      <c r="E7" s="222">
        <v>8000</v>
      </c>
      <c r="F7" s="222">
        <f t="shared" ref="F7:F34" si="0">(E7+D7)*C7</f>
        <v>110000</v>
      </c>
    </row>
    <row r="8" spans="1:6" ht="18.75" customHeight="1" x14ac:dyDescent="0.25">
      <c r="A8" s="226">
        <v>2</v>
      </c>
      <c r="B8" s="235" t="s">
        <v>28</v>
      </c>
      <c r="C8" s="224">
        <v>0.5</v>
      </c>
      <c r="D8" s="223">
        <v>92618</v>
      </c>
      <c r="E8" s="221">
        <v>8000</v>
      </c>
      <c r="F8" s="222">
        <f t="shared" si="0"/>
        <v>50309</v>
      </c>
    </row>
    <row r="9" spans="1:6" ht="18.75" customHeight="1" x14ac:dyDescent="0.25">
      <c r="A9" s="226">
        <v>3</v>
      </c>
      <c r="B9" s="235" t="s">
        <v>12</v>
      </c>
      <c r="C9" s="224">
        <v>1</v>
      </c>
      <c r="D9" s="223">
        <v>92618</v>
      </c>
      <c r="E9" s="221">
        <v>8000</v>
      </c>
      <c r="F9" s="222">
        <f t="shared" si="0"/>
        <v>100618</v>
      </c>
    </row>
    <row r="10" spans="1:6" ht="18.75" customHeight="1" x14ac:dyDescent="0.25">
      <c r="A10" s="226">
        <v>4</v>
      </c>
      <c r="B10" s="235" t="s">
        <v>234</v>
      </c>
      <c r="C10" s="224">
        <v>1</v>
      </c>
      <c r="D10" s="223">
        <v>92618</v>
      </c>
      <c r="E10" s="221">
        <v>8000</v>
      </c>
      <c r="F10" s="222">
        <f t="shared" si="0"/>
        <v>100618</v>
      </c>
    </row>
    <row r="11" spans="1:6" ht="18.75" customHeight="1" x14ac:dyDescent="0.25">
      <c r="A11" s="226">
        <v>5</v>
      </c>
      <c r="B11" s="235" t="s">
        <v>233</v>
      </c>
      <c r="C11" s="224">
        <v>1</v>
      </c>
      <c r="D11" s="223">
        <v>92618</v>
      </c>
      <c r="E11" s="221">
        <v>8000</v>
      </c>
      <c r="F11" s="222">
        <f t="shared" si="0"/>
        <v>100618</v>
      </c>
    </row>
    <row r="12" spans="1:6" ht="18.75" customHeight="1" x14ac:dyDescent="0.25">
      <c r="A12" s="226">
        <v>6</v>
      </c>
      <c r="B12" s="225" t="s">
        <v>153</v>
      </c>
      <c r="C12" s="224">
        <v>1</v>
      </c>
      <c r="D12" s="223">
        <v>92618</v>
      </c>
      <c r="E12" s="221">
        <v>8000</v>
      </c>
      <c r="F12" s="222">
        <f t="shared" si="0"/>
        <v>100618</v>
      </c>
    </row>
    <row r="13" spans="1:6" ht="18.75" customHeight="1" x14ac:dyDescent="0.25">
      <c r="A13" s="226">
        <v>7</v>
      </c>
      <c r="B13" s="225" t="s">
        <v>232</v>
      </c>
      <c r="C13" s="224">
        <v>1</v>
      </c>
      <c r="D13" s="223">
        <v>92618</v>
      </c>
      <c r="E13" s="221">
        <v>8000</v>
      </c>
      <c r="F13" s="222">
        <f t="shared" si="0"/>
        <v>100618</v>
      </c>
    </row>
    <row r="14" spans="1:6" ht="18.75" customHeight="1" x14ac:dyDescent="0.25">
      <c r="A14" s="226">
        <v>8</v>
      </c>
      <c r="B14" s="225" t="s">
        <v>231</v>
      </c>
      <c r="C14" s="224">
        <v>1</v>
      </c>
      <c r="D14" s="223">
        <v>92618</v>
      </c>
      <c r="E14" s="221">
        <v>8000</v>
      </c>
      <c r="F14" s="222">
        <f t="shared" si="0"/>
        <v>100618</v>
      </c>
    </row>
    <row r="15" spans="1:6" ht="18.75" customHeight="1" x14ac:dyDescent="0.25">
      <c r="A15" s="226">
        <v>9</v>
      </c>
      <c r="B15" s="225" t="s">
        <v>230</v>
      </c>
      <c r="C15" s="224">
        <v>1</v>
      </c>
      <c r="D15" s="223">
        <v>92618</v>
      </c>
      <c r="E15" s="221">
        <v>8000</v>
      </c>
      <c r="F15" s="222">
        <f t="shared" si="0"/>
        <v>100618</v>
      </c>
    </row>
    <row r="16" spans="1:6" ht="18.75" customHeight="1" x14ac:dyDescent="0.25">
      <c r="A16" s="226">
        <v>10</v>
      </c>
      <c r="B16" s="233" t="s">
        <v>229</v>
      </c>
      <c r="C16" s="224">
        <v>0.75</v>
      </c>
      <c r="D16" s="223">
        <v>92618</v>
      </c>
      <c r="E16" s="221">
        <v>8000</v>
      </c>
      <c r="F16" s="227">
        <f t="shared" si="0"/>
        <v>75463.5</v>
      </c>
    </row>
    <row r="17" spans="1:6" ht="18.75" customHeight="1" x14ac:dyDescent="0.25">
      <c r="A17" s="226">
        <v>11</v>
      </c>
      <c r="B17" s="225" t="s">
        <v>228</v>
      </c>
      <c r="C17" s="224">
        <v>0.75</v>
      </c>
      <c r="D17" s="223">
        <v>92618</v>
      </c>
      <c r="E17" s="221">
        <v>8000</v>
      </c>
      <c r="F17" s="227">
        <f t="shared" si="0"/>
        <v>75463.5</v>
      </c>
    </row>
    <row r="18" spans="1:6" ht="63" x14ac:dyDescent="0.25">
      <c r="A18" s="226">
        <v>12</v>
      </c>
      <c r="B18" s="234" t="s">
        <v>227</v>
      </c>
      <c r="C18" s="224">
        <v>1</v>
      </c>
      <c r="D18" s="223">
        <v>92618</v>
      </c>
      <c r="E18" s="221">
        <v>8000</v>
      </c>
      <c r="F18" s="222">
        <f t="shared" si="0"/>
        <v>100618</v>
      </c>
    </row>
    <row r="19" spans="1:6" ht="21" customHeight="1" thickBot="1" x14ac:dyDescent="0.3">
      <c r="A19" s="226">
        <v>13</v>
      </c>
      <c r="B19" s="233" t="s">
        <v>226</v>
      </c>
      <c r="C19" s="224">
        <v>1</v>
      </c>
      <c r="D19" s="223">
        <v>92618</v>
      </c>
      <c r="E19" s="221">
        <v>8000</v>
      </c>
      <c r="F19" s="222">
        <f t="shared" si="0"/>
        <v>100618</v>
      </c>
    </row>
    <row r="20" spans="1:6" ht="21" customHeight="1" thickBot="1" x14ac:dyDescent="0.3">
      <c r="A20" s="226">
        <v>14</v>
      </c>
      <c r="B20" s="232" t="s">
        <v>40</v>
      </c>
      <c r="C20" s="231">
        <v>1</v>
      </c>
      <c r="D20" s="223">
        <v>92618</v>
      </c>
      <c r="E20" s="221">
        <v>8000</v>
      </c>
      <c r="F20" s="222">
        <f t="shared" si="0"/>
        <v>100618</v>
      </c>
    </row>
    <row r="21" spans="1:6" ht="21" customHeight="1" x14ac:dyDescent="0.25">
      <c r="A21" s="226">
        <v>15</v>
      </c>
      <c r="B21" s="230" t="s">
        <v>225</v>
      </c>
      <c r="C21" s="224">
        <v>1</v>
      </c>
      <c r="D21" s="223">
        <v>92618</v>
      </c>
      <c r="E21" s="221">
        <v>8000</v>
      </c>
      <c r="F21" s="222">
        <f t="shared" si="0"/>
        <v>100618</v>
      </c>
    </row>
    <row r="22" spans="1:6" ht="21" customHeight="1" x14ac:dyDescent="0.25">
      <c r="A22" s="226">
        <v>16</v>
      </c>
      <c r="B22" s="225" t="s">
        <v>152</v>
      </c>
      <c r="C22" s="224">
        <v>1</v>
      </c>
      <c r="D22" s="223">
        <v>92618</v>
      </c>
      <c r="E22" s="221">
        <v>8000</v>
      </c>
      <c r="F22" s="222">
        <f t="shared" si="0"/>
        <v>100618</v>
      </c>
    </row>
    <row r="23" spans="1:6" ht="21" customHeight="1" x14ac:dyDescent="0.25">
      <c r="A23" s="226">
        <v>17</v>
      </c>
      <c r="B23" s="225" t="s">
        <v>224</v>
      </c>
      <c r="C23" s="224">
        <v>0.5</v>
      </c>
      <c r="D23" s="223">
        <v>92618</v>
      </c>
      <c r="E23" s="221">
        <v>8000</v>
      </c>
      <c r="F23" s="227">
        <f t="shared" si="0"/>
        <v>50309</v>
      </c>
    </row>
    <row r="24" spans="1:6" ht="21" customHeight="1" x14ac:dyDescent="0.25">
      <c r="A24" s="226">
        <v>18</v>
      </c>
      <c r="B24" s="225" t="s">
        <v>223</v>
      </c>
      <c r="C24" s="224">
        <v>1</v>
      </c>
      <c r="D24" s="223">
        <v>92618</v>
      </c>
      <c r="E24" s="221">
        <v>8000</v>
      </c>
      <c r="F24" s="222">
        <f t="shared" si="0"/>
        <v>100618</v>
      </c>
    </row>
    <row r="25" spans="1:6" ht="21" customHeight="1" x14ac:dyDescent="0.25">
      <c r="A25" s="226">
        <v>19</v>
      </c>
      <c r="B25" s="225" t="s">
        <v>222</v>
      </c>
      <c r="C25" s="224">
        <v>0.5</v>
      </c>
      <c r="D25" s="223">
        <v>92618</v>
      </c>
      <c r="E25" s="221">
        <v>8000</v>
      </c>
      <c r="F25" s="222">
        <f t="shared" si="0"/>
        <v>50309</v>
      </c>
    </row>
    <row r="26" spans="1:6" ht="21" customHeight="1" x14ac:dyDescent="0.25">
      <c r="A26" s="226">
        <v>20</v>
      </c>
      <c r="B26" s="225" t="s">
        <v>32</v>
      </c>
      <c r="C26" s="224">
        <v>1</v>
      </c>
      <c r="D26" s="223">
        <v>92618</v>
      </c>
      <c r="E26" s="221">
        <v>8000</v>
      </c>
      <c r="F26" s="222">
        <f t="shared" si="0"/>
        <v>100618</v>
      </c>
    </row>
    <row r="27" spans="1:6" ht="21" customHeight="1" x14ac:dyDescent="0.25">
      <c r="A27" s="226">
        <v>21</v>
      </c>
      <c r="B27" s="225" t="s">
        <v>32</v>
      </c>
      <c r="C27" s="224">
        <v>1</v>
      </c>
      <c r="D27" s="223">
        <v>92618</v>
      </c>
      <c r="E27" s="221">
        <v>8000</v>
      </c>
      <c r="F27" s="222">
        <f t="shared" si="0"/>
        <v>100618</v>
      </c>
    </row>
    <row r="28" spans="1:6" ht="21" customHeight="1" x14ac:dyDescent="0.25">
      <c r="A28" s="226">
        <v>22</v>
      </c>
      <c r="B28" s="225" t="s">
        <v>32</v>
      </c>
      <c r="C28" s="224">
        <v>1</v>
      </c>
      <c r="D28" s="223">
        <v>92618</v>
      </c>
      <c r="E28" s="221">
        <v>8000</v>
      </c>
      <c r="F28" s="222">
        <f t="shared" si="0"/>
        <v>100618</v>
      </c>
    </row>
    <row r="29" spans="1:6" ht="21" customHeight="1" x14ac:dyDescent="0.25">
      <c r="A29" s="226">
        <v>23</v>
      </c>
      <c r="B29" s="229" t="s">
        <v>32</v>
      </c>
      <c r="C29" s="224">
        <v>1</v>
      </c>
      <c r="D29" s="223">
        <v>92618</v>
      </c>
      <c r="E29" s="228">
        <v>8000</v>
      </c>
      <c r="F29" s="222">
        <f t="shared" si="0"/>
        <v>100618</v>
      </c>
    </row>
    <row r="30" spans="1:6" ht="21" customHeight="1" x14ac:dyDescent="0.25">
      <c r="A30" s="226">
        <v>24</v>
      </c>
      <c r="B30" s="225" t="s">
        <v>42</v>
      </c>
      <c r="C30" s="224">
        <v>0.5</v>
      </c>
      <c r="D30" s="223">
        <v>92618</v>
      </c>
      <c r="E30" s="221">
        <v>8000</v>
      </c>
      <c r="F30" s="227">
        <f t="shared" si="0"/>
        <v>50309</v>
      </c>
    </row>
    <row r="31" spans="1:6" ht="21" customHeight="1" x14ac:dyDescent="0.25">
      <c r="A31" s="226">
        <v>25</v>
      </c>
      <c r="B31" s="225" t="s">
        <v>42</v>
      </c>
      <c r="C31" s="224">
        <v>0.5</v>
      </c>
      <c r="D31" s="223">
        <v>92618</v>
      </c>
      <c r="E31" s="221">
        <v>8000</v>
      </c>
      <c r="F31" s="227">
        <f t="shared" si="0"/>
        <v>50309</v>
      </c>
    </row>
    <row r="32" spans="1:6" ht="21" customHeight="1" x14ac:dyDescent="0.25">
      <c r="A32" s="226">
        <v>26</v>
      </c>
      <c r="B32" s="225" t="s">
        <v>25</v>
      </c>
      <c r="C32" s="224">
        <v>0.71</v>
      </c>
      <c r="D32" s="223">
        <v>92618</v>
      </c>
      <c r="E32" s="221">
        <v>8000</v>
      </c>
      <c r="F32" s="227">
        <f t="shared" si="0"/>
        <v>71438.78</v>
      </c>
    </row>
    <row r="33" spans="1:6" ht="21" customHeight="1" x14ac:dyDescent="0.25">
      <c r="A33" s="226">
        <v>27</v>
      </c>
      <c r="B33" s="225" t="s">
        <v>25</v>
      </c>
      <c r="C33" s="224">
        <v>0.71</v>
      </c>
      <c r="D33" s="223">
        <v>92618</v>
      </c>
      <c r="E33" s="221">
        <v>8000</v>
      </c>
      <c r="F33" s="227">
        <f t="shared" si="0"/>
        <v>71438.78</v>
      </c>
    </row>
    <row r="34" spans="1:6" ht="21" customHeight="1" x14ac:dyDescent="0.25">
      <c r="A34" s="226">
        <v>28</v>
      </c>
      <c r="B34" s="225" t="s">
        <v>25</v>
      </c>
      <c r="C34" s="224">
        <v>1</v>
      </c>
      <c r="D34" s="223">
        <v>92618</v>
      </c>
      <c r="E34" s="221">
        <v>8000</v>
      </c>
      <c r="F34" s="222">
        <f t="shared" si="0"/>
        <v>100618</v>
      </c>
    </row>
    <row r="35" spans="1:6" ht="21" customHeight="1" x14ac:dyDescent="0.25">
      <c r="A35" s="221"/>
      <c r="B35" s="220" t="s">
        <v>17</v>
      </c>
      <c r="C35" s="219">
        <f>SUM(C7:C34)</f>
        <v>24.42</v>
      </c>
      <c r="D35" s="219">
        <f>SUM(D7:D34)</f>
        <v>2602686</v>
      </c>
      <c r="E35" s="219">
        <f>SUM(E7:E34)</f>
        <v>224000</v>
      </c>
      <c r="F35" s="218">
        <f>SUM(F7:F34)</f>
        <v>2466473.5599999996</v>
      </c>
    </row>
    <row r="36" spans="1:6" s="11" customFormat="1" x14ac:dyDescent="0.25">
      <c r="A36" s="310"/>
      <c r="B36" s="291"/>
      <c r="C36" s="217"/>
      <c r="D36" s="208"/>
      <c r="E36" s="208"/>
      <c r="F36" s="208"/>
    </row>
    <row r="37" spans="1:6" s="18" customFormat="1" x14ac:dyDescent="0.25">
      <c r="A37" s="308" t="s">
        <v>193</v>
      </c>
      <c r="B37" s="308"/>
      <c r="C37" s="308"/>
      <c r="D37" s="308"/>
      <c r="E37" s="308"/>
      <c r="F37" s="308"/>
    </row>
    <row r="38" spans="1:6" s="19" customFormat="1" x14ac:dyDescent="0.25">
      <c r="A38" s="154"/>
      <c r="B38" s="154" t="s">
        <v>194</v>
      </c>
      <c r="C38" s="20"/>
      <c r="D38" s="20"/>
      <c r="E38" s="20"/>
      <c r="F38" s="20"/>
    </row>
    <row r="39" spans="1:6" s="18" customFormat="1" x14ac:dyDescent="0.25">
      <c r="A39" s="170" t="s">
        <v>26</v>
      </c>
      <c r="B39" s="170"/>
      <c r="C39" s="170"/>
      <c r="D39" s="170"/>
      <c r="E39" s="170"/>
      <c r="F39" s="170"/>
    </row>
    <row r="40" spans="1:6" s="18" customFormat="1" x14ac:dyDescent="0.25">
      <c r="A40" s="131"/>
      <c r="B40" s="154" t="s">
        <v>195</v>
      </c>
      <c r="D40" s="53"/>
      <c r="E40" s="53"/>
      <c r="F40" s="53"/>
    </row>
    <row r="41" spans="1:6" x14ac:dyDescent="0.25">
      <c r="A41" s="25"/>
      <c r="B41" s="25"/>
      <c r="C41" s="25"/>
      <c r="D41" s="25"/>
      <c r="E41" s="25"/>
      <c r="F41" s="25"/>
    </row>
    <row r="42" spans="1:6" ht="15" x14ac:dyDescent="0.25">
      <c r="A42"/>
      <c r="B42"/>
      <c r="C42"/>
      <c r="D42"/>
      <c r="E42"/>
      <c r="F42"/>
    </row>
    <row r="50" spans="5:5" x14ac:dyDescent="0.25">
      <c r="E50" s="28" t="s">
        <v>136</v>
      </c>
    </row>
  </sheetData>
  <mergeCells count="7">
    <mergeCell ref="D1:F1"/>
    <mergeCell ref="A37:F37"/>
    <mergeCell ref="D2:F2"/>
    <mergeCell ref="D3:F3"/>
    <mergeCell ref="A36:B36"/>
    <mergeCell ref="A4:F4"/>
    <mergeCell ref="A5:F5"/>
  </mergeCell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topLeftCell="A22" zoomScaleNormal="100" workbookViewId="0">
      <selection activeCell="G52" sqref="G52"/>
    </sheetView>
  </sheetViews>
  <sheetFormatPr defaultRowHeight="15" x14ac:dyDescent="0.25"/>
  <cols>
    <col min="1" max="1" width="4.85546875" customWidth="1"/>
    <col min="2" max="2" width="23.42578125" style="135" customWidth="1"/>
    <col min="3" max="3" width="13.7109375" style="5" customWidth="1"/>
    <col min="4" max="4" width="16.5703125" style="5" customWidth="1"/>
    <col min="5" max="5" width="13.7109375" customWidth="1"/>
    <col min="6" max="6" width="19.140625" customWidth="1"/>
    <col min="254" max="254" width="4.85546875" customWidth="1"/>
    <col min="255" max="255" width="21" customWidth="1"/>
    <col min="256" max="256" width="29.5703125" customWidth="1"/>
    <col min="257" max="257" width="13.7109375" customWidth="1"/>
    <col min="258" max="258" width="17.140625" customWidth="1"/>
    <col min="259" max="259" width="16.85546875" customWidth="1"/>
    <col min="260" max="260" width="16.140625" customWidth="1"/>
    <col min="261" max="261" width="13" customWidth="1"/>
    <col min="510" max="510" width="4.85546875" customWidth="1"/>
    <col min="511" max="511" width="21" customWidth="1"/>
    <col min="512" max="512" width="29.5703125" customWidth="1"/>
    <col min="513" max="513" width="13.7109375" customWidth="1"/>
    <col min="514" max="514" width="17.140625" customWidth="1"/>
    <col min="515" max="515" width="16.85546875" customWidth="1"/>
    <col min="516" max="516" width="16.140625" customWidth="1"/>
    <col min="517" max="517" width="13" customWidth="1"/>
    <col min="766" max="766" width="4.85546875" customWidth="1"/>
    <col min="767" max="767" width="21" customWidth="1"/>
    <col min="768" max="768" width="29.5703125" customWidth="1"/>
    <col min="769" max="769" width="13.7109375" customWidth="1"/>
    <col min="770" max="770" width="17.140625" customWidth="1"/>
    <col min="771" max="771" width="16.85546875" customWidth="1"/>
    <col min="772" max="772" width="16.140625" customWidth="1"/>
    <col min="773" max="773" width="13" customWidth="1"/>
    <col min="1022" max="1022" width="4.85546875" customWidth="1"/>
    <col min="1023" max="1023" width="21" customWidth="1"/>
    <col min="1024" max="1024" width="29.5703125" customWidth="1"/>
    <col min="1025" max="1025" width="13.7109375" customWidth="1"/>
    <col min="1026" max="1026" width="17.140625" customWidth="1"/>
    <col min="1027" max="1027" width="16.85546875" customWidth="1"/>
    <col min="1028" max="1028" width="16.140625" customWidth="1"/>
    <col min="1029" max="1029" width="13" customWidth="1"/>
    <col min="1278" max="1278" width="4.85546875" customWidth="1"/>
    <col min="1279" max="1279" width="21" customWidth="1"/>
    <col min="1280" max="1280" width="29.5703125" customWidth="1"/>
    <col min="1281" max="1281" width="13.7109375" customWidth="1"/>
    <col min="1282" max="1282" width="17.140625" customWidth="1"/>
    <col min="1283" max="1283" width="16.85546875" customWidth="1"/>
    <col min="1284" max="1284" width="16.140625" customWidth="1"/>
    <col min="1285" max="1285" width="13" customWidth="1"/>
    <col min="1534" max="1534" width="4.85546875" customWidth="1"/>
    <col min="1535" max="1535" width="21" customWidth="1"/>
    <col min="1536" max="1536" width="29.5703125" customWidth="1"/>
    <col min="1537" max="1537" width="13.7109375" customWidth="1"/>
    <col min="1538" max="1538" width="17.140625" customWidth="1"/>
    <col min="1539" max="1539" width="16.85546875" customWidth="1"/>
    <col min="1540" max="1540" width="16.140625" customWidth="1"/>
    <col min="1541" max="1541" width="13" customWidth="1"/>
    <col min="1790" max="1790" width="4.85546875" customWidth="1"/>
    <col min="1791" max="1791" width="21" customWidth="1"/>
    <col min="1792" max="1792" width="29.5703125" customWidth="1"/>
    <col min="1793" max="1793" width="13.7109375" customWidth="1"/>
    <col min="1794" max="1794" width="17.140625" customWidth="1"/>
    <col min="1795" max="1795" width="16.85546875" customWidth="1"/>
    <col min="1796" max="1796" width="16.140625" customWidth="1"/>
    <col min="1797" max="1797" width="13" customWidth="1"/>
    <col min="2046" max="2046" width="4.85546875" customWidth="1"/>
    <col min="2047" max="2047" width="21" customWidth="1"/>
    <col min="2048" max="2048" width="29.5703125" customWidth="1"/>
    <col min="2049" max="2049" width="13.7109375" customWidth="1"/>
    <col min="2050" max="2050" width="17.140625" customWidth="1"/>
    <col min="2051" max="2051" width="16.85546875" customWidth="1"/>
    <col min="2052" max="2052" width="16.140625" customWidth="1"/>
    <col min="2053" max="2053" width="13" customWidth="1"/>
    <col min="2302" max="2302" width="4.85546875" customWidth="1"/>
    <col min="2303" max="2303" width="21" customWidth="1"/>
    <col min="2304" max="2304" width="29.5703125" customWidth="1"/>
    <col min="2305" max="2305" width="13.7109375" customWidth="1"/>
    <col min="2306" max="2306" width="17.140625" customWidth="1"/>
    <col min="2307" max="2307" width="16.85546875" customWidth="1"/>
    <col min="2308" max="2308" width="16.140625" customWidth="1"/>
    <col min="2309" max="2309" width="13" customWidth="1"/>
    <col min="2558" max="2558" width="4.85546875" customWidth="1"/>
    <col min="2559" max="2559" width="21" customWidth="1"/>
    <col min="2560" max="2560" width="29.5703125" customWidth="1"/>
    <col min="2561" max="2561" width="13.7109375" customWidth="1"/>
    <col min="2562" max="2562" width="17.140625" customWidth="1"/>
    <col min="2563" max="2563" width="16.85546875" customWidth="1"/>
    <col min="2564" max="2564" width="16.140625" customWidth="1"/>
    <col min="2565" max="2565" width="13" customWidth="1"/>
    <col min="2814" max="2814" width="4.85546875" customWidth="1"/>
    <col min="2815" max="2815" width="21" customWidth="1"/>
    <col min="2816" max="2816" width="29.5703125" customWidth="1"/>
    <col min="2817" max="2817" width="13.7109375" customWidth="1"/>
    <col min="2818" max="2818" width="17.140625" customWidth="1"/>
    <col min="2819" max="2819" width="16.85546875" customWidth="1"/>
    <col min="2820" max="2820" width="16.140625" customWidth="1"/>
    <col min="2821" max="2821" width="13" customWidth="1"/>
    <col min="3070" max="3070" width="4.85546875" customWidth="1"/>
    <col min="3071" max="3071" width="21" customWidth="1"/>
    <col min="3072" max="3072" width="29.5703125" customWidth="1"/>
    <col min="3073" max="3073" width="13.7109375" customWidth="1"/>
    <col min="3074" max="3074" width="17.140625" customWidth="1"/>
    <col min="3075" max="3075" width="16.85546875" customWidth="1"/>
    <col min="3076" max="3076" width="16.140625" customWidth="1"/>
    <col min="3077" max="3077" width="13" customWidth="1"/>
    <col min="3326" max="3326" width="4.85546875" customWidth="1"/>
    <col min="3327" max="3327" width="21" customWidth="1"/>
    <col min="3328" max="3328" width="29.5703125" customWidth="1"/>
    <col min="3329" max="3329" width="13.7109375" customWidth="1"/>
    <col min="3330" max="3330" width="17.140625" customWidth="1"/>
    <col min="3331" max="3331" width="16.85546875" customWidth="1"/>
    <col min="3332" max="3332" width="16.140625" customWidth="1"/>
    <col min="3333" max="3333" width="13" customWidth="1"/>
    <col min="3582" max="3582" width="4.85546875" customWidth="1"/>
    <col min="3583" max="3583" width="21" customWidth="1"/>
    <col min="3584" max="3584" width="29.5703125" customWidth="1"/>
    <col min="3585" max="3585" width="13.7109375" customWidth="1"/>
    <col min="3586" max="3586" width="17.140625" customWidth="1"/>
    <col min="3587" max="3587" width="16.85546875" customWidth="1"/>
    <col min="3588" max="3588" width="16.140625" customWidth="1"/>
    <col min="3589" max="3589" width="13" customWidth="1"/>
    <col min="3838" max="3838" width="4.85546875" customWidth="1"/>
    <col min="3839" max="3839" width="21" customWidth="1"/>
    <col min="3840" max="3840" width="29.5703125" customWidth="1"/>
    <col min="3841" max="3841" width="13.7109375" customWidth="1"/>
    <col min="3842" max="3842" width="17.140625" customWidth="1"/>
    <col min="3843" max="3843" width="16.85546875" customWidth="1"/>
    <col min="3844" max="3844" width="16.140625" customWidth="1"/>
    <col min="3845" max="3845" width="13" customWidth="1"/>
    <col min="4094" max="4094" width="4.85546875" customWidth="1"/>
    <col min="4095" max="4095" width="21" customWidth="1"/>
    <col min="4096" max="4096" width="29.5703125" customWidth="1"/>
    <col min="4097" max="4097" width="13.7109375" customWidth="1"/>
    <col min="4098" max="4098" width="17.140625" customWidth="1"/>
    <col min="4099" max="4099" width="16.85546875" customWidth="1"/>
    <col min="4100" max="4100" width="16.140625" customWidth="1"/>
    <col min="4101" max="4101" width="13" customWidth="1"/>
    <col min="4350" max="4350" width="4.85546875" customWidth="1"/>
    <col min="4351" max="4351" width="21" customWidth="1"/>
    <col min="4352" max="4352" width="29.5703125" customWidth="1"/>
    <col min="4353" max="4353" width="13.7109375" customWidth="1"/>
    <col min="4354" max="4354" width="17.140625" customWidth="1"/>
    <col min="4355" max="4355" width="16.85546875" customWidth="1"/>
    <col min="4356" max="4356" width="16.140625" customWidth="1"/>
    <col min="4357" max="4357" width="13" customWidth="1"/>
    <col min="4606" max="4606" width="4.85546875" customWidth="1"/>
    <col min="4607" max="4607" width="21" customWidth="1"/>
    <col min="4608" max="4608" width="29.5703125" customWidth="1"/>
    <col min="4609" max="4609" width="13.7109375" customWidth="1"/>
    <col min="4610" max="4610" width="17.140625" customWidth="1"/>
    <col min="4611" max="4611" width="16.85546875" customWidth="1"/>
    <col min="4612" max="4612" width="16.140625" customWidth="1"/>
    <col min="4613" max="4613" width="13" customWidth="1"/>
    <col min="4862" max="4862" width="4.85546875" customWidth="1"/>
    <col min="4863" max="4863" width="21" customWidth="1"/>
    <col min="4864" max="4864" width="29.5703125" customWidth="1"/>
    <col min="4865" max="4865" width="13.7109375" customWidth="1"/>
    <col min="4866" max="4866" width="17.140625" customWidth="1"/>
    <col min="4867" max="4867" width="16.85546875" customWidth="1"/>
    <col min="4868" max="4868" width="16.140625" customWidth="1"/>
    <col min="4869" max="4869" width="13" customWidth="1"/>
    <col min="5118" max="5118" width="4.85546875" customWidth="1"/>
    <col min="5119" max="5119" width="21" customWidth="1"/>
    <col min="5120" max="5120" width="29.5703125" customWidth="1"/>
    <col min="5121" max="5121" width="13.7109375" customWidth="1"/>
    <col min="5122" max="5122" width="17.140625" customWidth="1"/>
    <col min="5123" max="5123" width="16.85546875" customWidth="1"/>
    <col min="5124" max="5124" width="16.140625" customWidth="1"/>
    <col min="5125" max="5125" width="13" customWidth="1"/>
    <col min="5374" max="5374" width="4.85546875" customWidth="1"/>
    <col min="5375" max="5375" width="21" customWidth="1"/>
    <col min="5376" max="5376" width="29.5703125" customWidth="1"/>
    <col min="5377" max="5377" width="13.7109375" customWidth="1"/>
    <col min="5378" max="5378" width="17.140625" customWidth="1"/>
    <col min="5379" max="5379" width="16.85546875" customWidth="1"/>
    <col min="5380" max="5380" width="16.140625" customWidth="1"/>
    <col min="5381" max="5381" width="13" customWidth="1"/>
    <col min="5630" max="5630" width="4.85546875" customWidth="1"/>
    <col min="5631" max="5631" width="21" customWidth="1"/>
    <col min="5632" max="5632" width="29.5703125" customWidth="1"/>
    <col min="5633" max="5633" width="13.7109375" customWidth="1"/>
    <col min="5634" max="5634" width="17.140625" customWidth="1"/>
    <col min="5635" max="5635" width="16.85546875" customWidth="1"/>
    <col min="5636" max="5636" width="16.140625" customWidth="1"/>
    <col min="5637" max="5637" width="13" customWidth="1"/>
    <col min="5886" max="5886" width="4.85546875" customWidth="1"/>
    <col min="5887" max="5887" width="21" customWidth="1"/>
    <col min="5888" max="5888" width="29.5703125" customWidth="1"/>
    <col min="5889" max="5889" width="13.7109375" customWidth="1"/>
    <col min="5890" max="5890" width="17.140625" customWidth="1"/>
    <col min="5891" max="5891" width="16.85546875" customWidth="1"/>
    <col min="5892" max="5892" width="16.140625" customWidth="1"/>
    <col min="5893" max="5893" width="13" customWidth="1"/>
    <col min="6142" max="6142" width="4.85546875" customWidth="1"/>
    <col min="6143" max="6143" width="21" customWidth="1"/>
    <col min="6144" max="6144" width="29.5703125" customWidth="1"/>
    <col min="6145" max="6145" width="13.7109375" customWidth="1"/>
    <col min="6146" max="6146" width="17.140625" customWidth="1"/>
    <col min="6147" max="6147" width="16.85546875" customWidth="1"/>
    <col min="6148" max="6148" width="16.140625" customWidth="1"/>
    <col min="6149" max="6149" width="13" customWidth="1"/>
    <col min="6398" max="6398" width="4.85546875" customWidth="1"/>
    <col min="6399" max="6399" width="21" customWidth="1"/>
    <col min="6400" max="6400" width="29.5703125" customWidth="1"/>
    <col min="6401" max="6401" width="13.7109375" customWidth="1"/>
    <col min="6402" max="6402" width="17.140625" customWidth="1"/>
    <col min="6403" max="6403" width="16.85546875" customWidth="1"/>
    <col min="6404" max="6404" width="16.140625" customWidth="1"/>
    <col min="6405" max="6405" width="13" customWidth="1"/>
    <col min="6654" max="6654" width="4.85546875" customWidth="1"/>
    <col min="6655" max="6655" width="21" customWidth="1"/>
    <col min="6656" max="6656" width="29.5703125" customWidth="1"/>
    <col min="6657" max="6657" width="13.7109375" customWidth="1"/>
    <col min="6658" max="6658" width="17.140625" customWidth="1"/>
    <col min="6659" max="6659" width="16.85546875" customWidth="1"/>
    <col min="6660" max="6660" width="16.140625" customWidth="1"/>
    <col min="6661" max="6661" width="13" customWidth="1"/>
    <col min="6910" max="6910" width="4.85546875" customWidth="1"/>
    <col min="6911" max="6911" width="21" customWidth="1"/>
    <col min="6912" max="6912" width="29.5703125" customWidth="1"/>
    <col min="6913" max="6913" width="13.7109375" customWidth="1"/>
    <col min="6914" max="6914" width="17.140625" customWidth="1"/>
    <col min="6915" max="6915" width="16.85546875" customWidth="1"/>
    <col min="6916" max="6916" width="16.140625" customWidth="1"/>
    <col min="6917" max="6917" width="13" customWidth="1"/>
    <col min="7166" max="7166" width="4.85546875" customWidth="1"/>
    <col min="7167" max="7167" width="21" customWidth="1"/>
    <col min="7168" max="7168" width="29.5703125" customWidth="1"/>
    <col min="7169" max="7169" width="13.7109375" customWidth="1"/>
    <col min="7170" max="7170" width="17.140625" customWidth="1"/>
    <col min="7171" max="7171" width="16.85546875" customWidth="1"/>
    <col min="7172" max="7172" width="16.140625" customWidth="1"/>
    <col min="7173" max="7173" width="13" customWidth="1"/>
    <col min="7422" max="7422" width="4.85546875" customWidth="1"/>
    <col min="7423" max="7423" width="21" customWidth="1"/>
    <col min="7424" max="7424" width="29.5703125" customWidth="1"/>
    <col min="7425" max="7425" width="13.7109375" customWidth="1"/>
    <col min="7426" max="7426" width="17.140625" customWidth="1"/>
    <col min="7427" max="7427" width="16.85546875" customWidth="1"/>
    <col min="7428" max="7428" width="16.140625" customWidth="1"/>
    <col min="7429" max="7429" width="13" customWidth="1"/>
    <col min="7678" max="7678" width="4.85546875" customWidth="1"/>
    <col min="7679" max="7679" width="21" customWidth="1"/>
    <col min="7680" max="7680" width="29.5703125" customWidth="1"/>
    <col min="7681" max="7681" width="13.7109375" customWidth="1"/>
    <col min="7682" max="7682" width="17.140625" customWidth="1"/>
    <col min="7683" max="7683" width="16.85546875" customWidth="1"/>
    <col min="7684" max="7684" width="16.140625" customWidth="1"/>
    <col min="7685" max="7685" width="13" customWidth="1"/>
    <col min="7934" max="7934" width="4.85546875" customWidth="1"/>
    <col min="7935" max="7935" width="21" customWidth="1"/>
    <col min="7936" max="7936" width="29.5703125" customWidth="1"/>
    <col min="7937" max="7937" width="13.7109375" customWidth="1"/>
    <col min="7938" max="7938" width="17.140625" customWidth="1"/>
    <col min="7939" max="7939" width="16.85546875" customWidth="1"/>
    <col min="7940" max="7940" width="16.140625" customWidth="1"/>
    <col min="7941" max="7941" width="13" customWidth="1"/>
    <col min="8190" max="8190" width="4.85546875" customWidth="1"/>
    <col min="8191" max="8191" width="21" customWidth="1"/>
    <col min="8192" max="8192" width="29.5703125" customWidth="1"/>
    <col min="8193" max="8193" width="13.7109375" customWidth="1"/>
    <col min="8194" max="8194" width="17.140625" customWidth="1"/>
    <col min="8195" max="8195" width="16.85546875" customWidth="1"/>
    <col min="8196" max="8196" width="16.140625" customWidth="1"/>
    <col min="8197" max="8197" width="13" customWidth="1"/>
    <col min="8446" max="8446" width="4.85546875" customWidth="1"/>
    <col min="8447" max="8447" width="21" customWidth="1"/>
    <col min="8448" max="8448" width="29.5703125" customWidth="1"/>
    <col min="8449" max="8449" width="13.7109375" customWidth="1"/>
    <col min="8450" max="8450" width="17.140625" customWidth="1"/>
    <col min="8451" max="8451" width="16.85546875" customWidth="1"/>
    <col min="8452" max="8452" width="16.140625" customWidth="1"/>
    <col min="8453" max="8453" width="13" customWidth="1"/>
    <col min="8702" max="8702" width="4.85546875" customWidth="1"/>
    <col min="8703" max="8703" width="21" customWidth="1"/>
    <col min="8704" max="8704" width="29.5703125" customWidth="1"/>
    <col min="8705" max="8705" width="13.7109375" customWidth="1"/>
    <col min="8706" max="8706" width="17.140625" customWidth="1"/>
    <col min="8707" max="8707" width="16.85546875" customWidth="1"/>
    <col min="8708" max="8708" width="16.140625" customWidth="1"/>
    <col min="8709" max="8709" width="13" customWidth="1"/>
    <col min="8958" max="8958" width="4.85546875" customWidth="1"/>
    <col min="8959" max="8959" width="21" customWidth="1"/>
    <col min="8960" max="8960" width="29.5703125" customWidth="1"/>
    <col min="8961" max="8961" width="13.7109375" customWidth="1"/>
    <col min="8962" max="8962" width="17.140625" customWidth="1"/>
    <col min="8963" max="8963" width="16.85546875" customWidth="1"/>
    <col min="8964" max="8964" width="16.140625" customWidth="1"/>
    <col min="8965" max="8965" width="13" customWidth="1"/>
    <col min="9214" max="9214" width="4.85546875" customWidth="1"/>
    <col min="9215" max="9215" width="21" customWidth="1"/>
    <col min="9216" max="9216" width="29.5703125" customWidth="1"/>
    <col min="9217" max="9217" width="13.7109375" customWidth="1"/>
    <col min="9218" max="9218" width="17.140625" customWidth="1"/>
    <col min="9219" max="9219" width="16.85546875" customWidth="1"/>
    <col min="9220" max="9220" width="16.140625" customWidth="1"/>
    <col min="9221" max="9221" width="13" customWidth="1"/>
    <col min="9470" max="9470" width="4.85546875" customWidth="1"/>
    <col min="9471" max="9471" width="21" customWidth="1"/>
    <col min="9472" max="9472" width="29.5703125" customWidth="1"/>
    <col min="9473" max="9473" width="13.7109375" customWidth="1"/>
    <col min="9474" max="9474" width="17.140625" customWidth="1"/>
    <col min="9475" max="9475" width="16.85546875" customWidth="1"/>
    <col min="9476" max="9476" width="16.140625" customWidth="1"/>
    <col min="9477" max="9477" width="13" customWidth="1"/>
    <col min="9726" max="9726" width="4.85546875" customWidth="1"/>
    <col min="9727" max="9727" width="21" customWidth="1"/>
    <col min="9728" max="9728" width="29.5703125" customWidth="1"/>
    <col min="9729" max="9729" width="13.7109375" customWidth="1"/>
    <col min="9730" max="9730" width="17.140625" customWidth="1"/>
    <col min="9731" max="9731" width="16.85546875" customWidth="1"/>
    <col min="9732" max="9732" width="16.140625" customWidth="1"/>
    <col min="9733" max="9733" width="13" customWidth="1"/>
    <col min="9982" max="9982" width="4.85546875" customWidth="1"/>
    <col min="9983" max="9983" width="21" customWidth="1"/>
    <col min="9984" max="9984" width="29.5703125" customWidth="1"/>
    <col min="9985" max="9985" width="13.7109375" customWidth="1"/>
    <col min="9986" max="9986" width="17.140625" customWidth="1"/>
    <col min="9987" max="9987" width="16.85546875" customWidth="1"/>
    <col min="9988" max="9988" width="16.140625" customWidth="1"/>
    <col min="9989" max="9989" width="13" customWidth="1"/>
    <col min="10238" max="10238" width="4.85546875" customWidth="1"/>
    <col min="10239" max="10239" width="21" customWidth="1"/>
    <col min="10240" max="10240" width="29.5703125" customWidth="1"/>
    <col min="10241" max="10241" width="13.7109375" customWidth="1"/>
    <col min="10242" max="10242" width="17.140625" customWidth="1"/>
    <col min="10243" max="10243" width="16.85546875" customWidth="1"/>
    <col min="10244" max="10244" width="16.140625" customWidth="1"/>
    <col min="10245" max="10245" width="13" customWidth="1"/>
    <col min="10494" max="10494" width="4.85546875" customWidth="1"/>
    <col min="10495" max="10495" width="21" customWidth="1"/>
    <col min="10496" max="10496" width="29.5703125" customWidth="1"/>
    <col min="10497" max="10497" width="13.7109375" customWidth="1"/>
    <col min="10498" max="10498" width="17.140625" customWidth="1"/>
    <col min="10499" max="10499" width="16.85546875" customWidth="1"/>
    <col min="10500" max="10500" width="16.140625" customWidth="1"/>
    <col min="10501" max="10501" width="13" customWidth="1"/>
    <col min="10750" max="10750" width="4.85546875" customWidth="1"/>
    <col min="10751" max="10751" width="21" customWidth="1"/>
    <col min="10752" max="10752" width="29.5703125" customWidth="1"/>
    <col min="10753" max="10753" width="13.7109375" customWidth="1"/>
    <col min="10754" max="10754" width="17.140625" customWidth="1"/>
    <col min="10755" max="10755" width="16.85546875" customWidth="1"/>
    <col min="10756" max="10756" width="16.140625" customWidth="1"/>
    <col min="10757" max="10757" width="13" customWidth="1"/>
    <col min="11006" max="11006" width="4.85546875" customWidth="1"/>
    <col min="11007" max="11007" width="21" customWidth="1"/>
    <col min="11008" max="11008" width="29.5703125" customWidth="1"/>
    <col min="11009" max="11009" width="13.7109375" customWidth="1"/>
    <col min="11010" max="11010" width="17.140625" customWidth="1"/>
    <col min="11011" max="11011" width="16.85546875" customWidth="1"/>
    <col min="11012" max="11012" width="16.140625" customWidth="1"/>
    <col min="11013" max="11013" width="13" customWidth="1"/>
    <col min="11262" max="11262" width="4.85546875" customWidth="1"/>
    <col min="11263" max="11263" width="21" customWidth="1"/>
    <col min="11264" max="11264" width="29.5703125" customWidth="1"/>
    <col min="11265" max="11265" width="13.7109375" customWidth="1"/>
    <col min="11266" max="11266" width="17.140625" customWidth="1"/>
    <col min="11267" max="11267" width="16.85546875" customWidth="1"/>
    <col min="11268" max="11268" width="16.140625" customWidth="1"/>
    <col min="11269" max="11269" width="13" customWidth="1"/>
    <col min="11518" max="11518" width="4.85546875" customWidth="1"/>
    <col min="11519" max="11519" width="21" customWidth="1"/>
    <col min="11520" max="11520" width="29.5703125" customWidth="1"/>
    <col min="11521" max="11521" width="13.7109375" customWidth="1"/>
    <col min="11522" max="11522" width="17.140625" customWidth="1"/>
    <col min="11523" max="11523" width="16.85546875" customWidth="1"/>
    <col min="11524" max="11524" width="16.140625" customWidth="1"/>
    <col min="11525" max="11525" width="13" customWidth="1"/>
    <col min="11774" max="11774" width="4.85546875" customWidth="1"/>
    <col min="11775" max="11775" width="21" customWidth="1"/>
    <col min="11776" max="11776" width="29.5703125" customWidth="1"/>
    <col min="11777" max="11777" width="13.7109375" customWidth="1"/>
    <col min="11778" max="11778" width="17.140625" customWidth="1"/>
    <col min="11779" max="11779" width="16.85546875" customWidth="1"/>
    <col min="11780" max="11780" width="16.140625" customWidth="1"/>
    <col min="11781" max="11781" width="13" customWidth="1"/>
    <col min="12030" max="12030" width="4.85546875" customWidth="1"/>
    <col min="12031" max="12031" width="21" customWidth="1"/>
    <col min="12032" max="12032" width="29.5703125" customWidth="1"/>
    <col min="12033" max="12033" width="13.7109375" customWidth="1"/>
    <col min="12034" max="12034" width="17.140625" customWidth="1"/>
    <col min="12035" max="12035" width="16.85546875" customWidth="1"/>
    <col min="12036" max="12036" width="16.140625" customWidth="1"/>
    <col min="12037" max="12037" width="13" customWidth="1"/>
    <col min="12286" max="12286" width="4.85546875" customWidth="1"/>
    <col min="12287" max="12287" width="21" customWidth="1"/>
    <col min="12288" max="12288" width="29.5703125" customWidth="1"/>
    <col min="12289" max="12289" width="13.7109375" customWidth="1"/>
    <col min="12290" max="12290" width="17.140625" customWidth="1"/>
    <col min="12291" max="12291" width="16.85546875" customWidth="1"/>
    <col min="12292" max="12292" width="16.140625" customWidth="1"/>
    <col min="12293" max="12293" width="13" customWidth="1"/>
    <col min="12542" max="12542" width="4.85546875" customWidth="1"/>
    <col min="12543" max="12543" width="21" customWidth="1"/>
    <col min="12544" max="12544" width="29.5703125" customWidth="1"/>
    <col min="12545" max="12545" width="13.7109375" customWidth="1"/>
    <col min="12546" max="12546" width="17.140625" customWidth="1"/>
    <col min="12547" max="12547" width="16.85546875" customWidth="1"/>
    <col min="12548" max="12548" width="16.140625" customWidth="1"/>
    <col min="12549" max="12549" width="13" customWidth="1"/>
    <col min="12798" max="12798" width="4.85546875" customWidth="1"/>
    <col min="12799" max="12799" width="21" customWidth="1"/>
    <col min="12800" max="12800" width="29.5703125" customWidth="1"/>
    <col min="12801" max="12801" width="13.7109375" customWidth="1"/>
    <col min="12802" max="12802" width="17.140625" customWidth="1"/>
    <col min="12803" max="12803" width="16.85546875" customWidth="1"/>
    <col min="12804" max="12804" width="16.140625" customWidth="1"/>
    <col min="12805" max="12805" width="13" customWidth="1"/>
    <col min="13054" max="13054" width="4.85546875" customWidth="1"/>
    <col min="13055" max="13055" width="21" customWidth="1"/>
    <col min="13056" max="13056" width="29.5703125" customWidth="1"/>
    <col min="13057" max="13057" width="13.7109375" customWidth="1"/>
    <col min="13058" max="13058" width="17.140625" customWidth="1"/>
    <col min="13059" max="13059" width="16.85546875" customWidth="1"/>
    <col min="13060" max="13060" width="16.140625" customWidth="1"/>
    <col min="13061" max="13061" width="13" customWidth="1"/>
    <col min="13310" max="13310" width="4.85546875" customWidth="1"/>
    <col min="13311" max="13311" width="21" customWidth="1"/>
    <col min="13312" max="13312" width="29.5703125" customWidth="1"/>
    <col min="13313" max="13313" width="13.7109375" customWidth="1"/>
    <col min="13314" max="13314" width="17.140625" customWidth="1"/>
    <col min="13315" max="13315" width="16.85546875" customWidth="1"/>
    <col min="13316" max="13316" width="16.140625" customWidth="1"/>
    <col min="13317" max="13317" width="13" customWidth="1"/>
    <col min="13566" max="13566" width="4.85546875" customWidth="1"/>
    <col min="13567" max="13567" width="21" customWidth="1"/>
    <col min="13568" max="13568" width="29.5703125" customWidth="1"/>
    <col min="13569" max="13569" width="13.7109375" customWidth="1"/>
    <col min="13570" max="13570" width="17.140625" customWidth="1"/>
    <col min="13571" max="13571" width="16.85546875" customWidth="1"/>
    <col min="13572" max="13572" width="16.140625" customWidth="1"/>
    <col min="13573" max="13573" width="13" customWidth="1"/>
    <col min="13822" max="13822" width="4.85546875" customWidth="1"/>
    <col min="13823" max="13823" width="21" customWidth="1"/>
    <col min="13824" max="13824" width="29.5703125" customWidth="1"/>
    <col min="13825" max="13825" width="13.7109375" customWidth="1"/>
    <col min="13826" max="13826" width="17.140625" customWidth="1"/>
    <col min="13827" max="13827" width="16.85546875" customWidth="1"/>
    <col min="13828" max="13828" width="16.140625" customWidth="1"/>
    <col min="13829" max="13829" width="13" customWidth="1"/>
    <col min="14078" max="14078" width="4.85546875" customWidth="1"/>
    <col min="14079" max="14079" width="21" customWidth="1"/>
    <col min="14080" max="14080" width="29.5703125" customWidth="1"/>
    <col min="14081" max="14081" width="13.7109375" customWidth="1"/>
    <col min="14082" max="14082" width="17.140625" customWidth="1"/>
    <col min="14083" max="14083" width="16.85546875" customWidth="1"/>
    <col min="14084" max="14084" width="16.140625" customWidth="1"/>
    <col min="14085" max="14085" width="13" customWidth="1"/>
    <col min="14334" max="14334" width="4.85546875" customWidth="1"/>
    <col min="14335" max="14335" width="21" customWidth="1"/>
    <col min="14336" max="14336" width="29.5703125" customWidth="1"/>
    <col min="14337" max="14337" width="13.7109375" customWidth="1"/>
    <col min="14338" max="14338" width="17.140625" customWidth="1"/>
    <col min="14339" max="14339" width="16.85546875" customWidth="1"/>
    <col min="14340" max="14340" width="16.140625" customWidth="1"/>
    <col min="14341" max="14341" width="13" customWidth="1"/>
    <col min="14590" max="14590" width="4.85546875" customWidth="1"/>
    <col min="14591" max="14591" width="21" customWidth="1"/>
    <col min="14592" max="14592" width="29.5703125" customWidth="1"/>
    <col min="14593" max="14593" width="13.7109375" customWidth="1"/>
    <col min="14594" max="14594" width="17.140625" customWidth="1"/>
    <col min="14595" max="14595" width="16.85546875" customWidth="1"/>
    <col min="14596" max="14596" width="16.140625" customWidth="1"/>
    <col min="14597" max="14597" width="13" customWidth="1"/>
    <col min="14846" max="14846" width="4.85546875" customWidth="1"/>
    <col min="14847" max="14847" width="21" customWidth="1"/>
    <col min="14848" max="14848" width="29.5703125" customWidth="1"/>
    <col min="14849" max="14849" width="13.7109375" customWidth="1"/>
    <col min="14850" max="14850" width="17.140625" customWidth="1"/>
    <col min="14851" max="14851" width="16.85546875" customWidth="1"/>
    <col min="14852" max="14852" width="16.140625" customWidth="1"/>
    <col min="14853" max="14853" width="13" customWidth="1"/>
    <col min="15102" max="15102" width="4.85546875" customWidth="1"/>
    <col min="15103" max="15103" width="21" customWidth="1"/>
    <col min="15104" max="15104" width="29.5703125" customWidth="1"/>
    <col min="15105" max="15105" width="13.7109375" customWidth="1"/>
    <col min="15106" max="15106" width="17.140625" customWidth="1"/>
    <col min="15107" max="15107" width="16.85546875" customWidth="1"/>
    <col min="15108" max="15108" width="16.140625" customWidth="1"/>
    <col min="15109" max="15109" width="13" customWidth="1"/>
    <col min="15358" max="15358" width="4.85546875" customWidth="1"/>
    <col min="15359" max="15359" width="21" customWidth="1"/>
    <col min="15360" max="15360" width="29.5703125" customWidth="1"/>
    <col min="15361" max="15361" width="13.7109375" customWidth="1"/>
    <col min="15362" max="15362" width="17.140625" customWidth="1"/>
    <col min="15363" max="15363" width="16.85546875" customWidth="1"/>
    <col min="15364" max="15364" width="16.140625" customWidth="1"/>
    <col min="15365" max="15365" width="13" customWidth="1"/>
    <col min="15614" max="15614" width="4.85546875" customWidth="1"/>
    <col min="15615" max="15615" width="21" customWidth="1"/>
    <col min="15616" max="15616" width="29.5703125" customWidth="1"/>
    <col min="15617" max="15617" width="13.7109375" customWidth="1"/>
    <col min="15618" max="15618" width="17.140625" customWidth="1"/>
    <col min="15619" max="15619" width="16.85546875" customWidth="1"/>
    <col min="15620" max="15620" width="16.140625" customWidth="1"/>
    <col min="15621" max="15621" width="13" customWidth="1"/>
    <col min="15870" max="15870" width="4.85546875" customWidth="1"/>
    <col min="15871" max="15871" width="21" customWidth="1"/>
    <col min="15872" max="15872" width="29.5703125" customWidth="1"/>
    <col min="15873" max="15873" width="13.7109375" customWidth="1"/>
    <col min="15874" max="15874" width="17.140625" customWidth="1"/>
    <col min="15875" max="15875" width="16.85546875" customWidth="1"/>
    <col min="15876" max="15876" width="16.140625" customWidth="1"/>
    <col min="15877" max="15877" width="13" customWidth="1"/>
    <col min="16126" max="16126" width="4.85546875" customWidth="1"/>
    <col min="16127" max="16127" width="21" customWidth="1"/>
    <col min="16128" max="16128" width="29.5703125" customWidth="1"/>
    <col min="16129" max="16129" width="13.7109375" customWidth="1"/>
    <col min="16130" max="16130" width="17.140625" customWidth="1"/>
    <col min="16131" max="16131" width="16.85546875" customWidth="1"/>
    <col min="16132" max="16132" width="16.140625" customWidth="1"/>
    <col min="16133" max="16133" width="13" customWidth="1"/>
  </cols>
  <sheetData>
    <row r="1" spans="1:9" ht="16.5" customHeight="1" x14ac:dyDescent="0.25">
      <c r="A1" s="78"/>
      <c r="B1" s="78"/>
      <c r="C1" s="106" t="s">
        <v>123</v>
      </c>
      <c r="D1" s="25"/>
      <c r="E1" s="240" t="s">
        <v>132</v>
      </c>
      <c r="F1" s="240"/>
      <c r="G1" s="160"/>
    </row>
    <row r="2" spans="1:9" s="50" customFormat="1" ht="18.75" customHeight="1" x14ac:dyDescent="0.3">
      <c r="A2" s="52"/>
      <c r="B2" s="155"/>
      <c r="C2" s="152"/>
      <c r="D2" s="52"/>
      <c r="E2" s="241" t="s">
        <v>192</v>
      </c>
      <c r="F2" s="241"/>
      <c r="G2" s="52"/>
    </row>
    <row r="3" spans="1:9" s="50" customFormat="1" ht="14.25" customHeight="1" x14ac:dyDescent="0.3">
      <c r="A3" s="153"/>
      <c r="B3" s="154"/>
      <c r="C3" s="17"/>
      <c r="D3" s="131"/>
      <c r="E3" s="259" t="s">
        <v>235</v>
      </c>
      <c r="F3" s="259"/>
      <c r="G3" s="81"/>
    </row>
    <row r="4" spans="1:9" s="2" customFormat="1" ht="14.25" customHeight="1" x14ac:dyDescent="0.25">
      <c r="A4" s="11"/>
      <c r="B4" s="275" t="s">
        <v>18</v>
      </c>
      <c r="C4" s="275"/>
      <c r="D4" s="275"/>
      <c r="E4" s="275"/>
      <c r="F4" s="275"/>
      <c r="G4" s="11"/>
      <c r="H4" s="11"/>
      <c r="I4" s="11"/>
    </row>
    <row r="5" spans="1:9" s="2" customFormat="1" ht="16.5" thickBot="1" x14ac:dyDescent="0.3">
      <c r="A5" s="11"/>
      <c r="B5" s="276" t="s">
        <v>174</v>
      </c>
      <c r="C5" s="276"/>
      <c r="D5" s="276"/>
      <c r="E5" s="276"/>
      <c r="F5" s="276"/>
      <c r="G5" s="11"/>
      <c r="H5" s="11"/>
      <c r="I5" s="11"/>
    </row>
    <row r="6" spans="1:9" s="23" customFormat="1" ht="63" customHeight="1" thickBot="1" x14ac:dyDescent="0.3">
      <c r="A6" s="132" t="s">
        <v>1</v>
      </c>
      <c r="B6" s="132" t="s">
        <v>19</v>
      </c>
      <c r="C6" s="132" t="s">
        <v>20</v>
      </c>
      <c r="D6" s="132" t="s">
        <v>21</v>
      </c>
      <c r="E6" s="132" t="s">
        <v>22</v>
      </c>
      <c r="F6" s="132" t="s">
        <v>6</v>
      </c>
      <c r="G6" s="9"/>
      <c r="H6" s="9"/>
      <c r="I6" s="9"/>
    </row>
    <row r="7" spans="1:9" s="11" customFormat="1" ht="15.75" x14ac:dyDescent="0.25">
      <c r="A7" s="133">
        <v>1</v>
      </c>
      <c r="B7" s="124" t="s">
        <v>27</v>
      </c>
      <c r="C7" s="125">
        <v>1</v>
      </c>
      <c r="D7" s="124">
        <v>150000</v>
      </c>
      <c r="E7" s="124">
        <v>8000</v>
      </c>
      <c r="F7" s="134">
        <f>+E7+D7</f>
        <v>158000</v>
      </c>
    </row>
    <row r="8" spans="1:9" s="11" customFormat="1" ht="15.75" x14ac:dyDescent="0.25">
      <c r="A8" s="133">
        <v>2</v>
      </c>
      <c r="B8" s="124" t="s">
        <v>114</v>
      </c>
      <c r="C8" s="125">
        <v>1</v>
      </c>
      <c r="D8" s="124">
        <v>120000</v>
      </c>
      <c r="E8" s="124">
        <v>8000</v>
      </c>
      <c r="F8" s="134">
        <f t="shared" ref="F8:F33" si="0">+E8+D8</f>
        <v>128000</v>
      </c>
    </row>
    <row r="9" spans="1:9" s="11" customFormat="1" ht="15.75" x14ac:dyDescent="0.25">
      <c r="A9" s="133">
        <v>3</v>
      </c>
      <c r="B9" s="124" t="s">
        <v>115</v>
      </c>
      <c r="C9" s="125">
        <v>1</v>
      </c>
      <c r="D9" s="124">
        <v>140000</v>
      </c>
      <c r="E9" s="124">
        <v>8000</v>
      </c>
      <c r="F9" s="134">
        <f t="shared" si="0"/>
        <v>148000</v>
      </c>
    </row>
    <row r="10" spans="1:9" s="11" customFormat="1" ht="15.75" x14ac:dyDescent="0.25">
      <c r="A10" s="133">
        <v>4</v>
      </c>
      <c r="B10" s="124" t="s">
        <v>14</v>
      </c>
      <c r="C10" s="125">
        <v>1</v>
      </c>
      <c r="D10" s="124">
        <v>120000</v>
      </c>
      <c r="E10" s="124">
        <v>8000</v>
      </c>
      <c r="F10" s="134">
        <f t="shared" si="0"/>
        <v>128000</v>
      </c>
    </row>
    <row r="11" spans="1:9" s="11" customFormat="1" ht="15.75" x14ac:dyDescent="0.25">
      <c r="A11" s="133">
        <v>5</v>
      </c>
      <c r="B11" s="124" t="s">
        <v>168</v>
      </c>
      <c r="C11" s="125">
        <v>1</v>
      </c>
      <c r="D11" s="124">
        <v>127000</v>
      </c>
      <c r="E11" s="124">
        <v>8000</v>
      </c>
      <c r="F11" s="134">
        <f t="shared" si="0"/>
        <v>135000</v>
      </c>
    </row>
    <row r="12" spans="1:9" s="11" customFormat="1" ht="15.75" x14ac:dyDescent="0.25">
      <c r="A12" s="133">
        <v>6</v>
      </c>
      <c r="B12" s="124" t="s">
        <v>169</v>
      </c>
      <c r="C12" s="125">
        <v>1</v>
      </c>
      <c r="D12" s="124">
        <v>127000</v>
      </c>
      <c r="E12" s="124">
        <v>8000</v>
      </c>
      <c r="F12" s="134">
        <f>+E12+D12</f>
        <v>135000</v>
      </c>
    </row>
    <row r="13" spans="1:9" s="11" customFormat="1" ht="15.75" x14ac:dyDescent="0.25">
      <c r="A13" s="133">
        <v>7</v>
      </c>
      <c r="B13" s="124" t="s">
        <v>175</v>
      </c>
      <c r="C13" s="125">
        <v>1</v>
      </c>
      <c r="D13" s="124">
        <v>100000</v>
      </c>
      <c r="E13" s="124">
        <v>8000</v>
      </c>
      <c r="F13" s="134">
        <f t="shared" si="0"/>
        <v>108000</v>
      </c>
    </row>
    <row r="14" spans="1:9" s="11" customFormat="1" ht="15.75" x14ac:dyDescent="0.25">
      <c r="A14" s="133">
        <v>8</v>
      </c>
      <c r="B14" s="124" t="s">
        <v>116</v>
      </c>
      <c r="C14" s="125">
        <v>1</v>
      </c>
      <c r="D14" s="124">
        <v>127000</v>
      </c>
      <c r="E14" s="124">
        <v>8000</v>
      </c>
      <c r="F14" s="134">
        <f t="shared" si="0"/>
        <v>135000</v>
      </c>
    </row>
    <row r="15" spans="1:9" s="11" customFormat="1" ht="15.75" x14ac:dyDescent="0.25">
      <c r="A15" s="133">
        <v>9</v>
      </c>
      <c r="B15" s="124" t="s">
        <v>25</v>
      </c>
      <c r="C15" s="125">
        <v>1</v>
      </c>
      <c r="D15" s="126">
        <v>100000</v>
      </c>
      <c r="E15" s="126">
        <v>8000</v>
      </c>
      <c r="F15" s="134">
        <f t="shared" si="0"/>
        <v>108000</v>
      </c>
    </row>
    <row r="16" spans="1:9" s="11" customFormat="1" ht="15.75" x14ac:dyDescent="0.25">
      <c r="A16" s="133">
        <v>10</v>
      </c>
      <c r="B16" s="124" t="s">
        <v>14</v>
      </c>
      <c r="C16" s="125">
        <v>1</v>
      </c>
      <c r="D16" s="126">
        <v>93000</v>
      </c>
      <c r="E16" s="126">
        <v>8000</v>
      </c>
      <c r="F16" s="134">
        <f t="shared" si="0"/>
        <v>101000</v>
      </c>
    </row>
    <row r="17" spans="1:6" s="11" customFormat="1" ht="15.75" x14ac:dyDescent="0.25">
      <c r="A17" s="133">
        <v>11</v>
      </c>
      <c r="B17" s="124" t="s">
        <v>117</v>
      </c>
      <c r="C17" s="125">
        <v>1</v>
      </c>
      <c r="D17" s="124">
        <v>92618</v>
      </c>
      <c r="E17" s="124">
        <v>8000</v>
      </c>
      <c r="F17" s="134">
        <f t="shared" si="0"/>
        <v>100618</v>
      </c>
    </row>
    <row r="18" spans="1:6" s="11" customFormat="1" ht="15.75" x14ac:dyDescent="0.25">
      <c r="A18" s="133">
        <v>12</v>
      </c>
      <c r="B18" s="124" t="s">
        <v>116</v>
      </c>
      <c r="C18" s="125">
        <v>1</v>
      </c>
      <c r="D18" s="124">
        <v>127000</v>
      </c>
      <c r="E18" s="124">
        <v>8000</v>
      </c>
      <c r="F18" s="134">
        <f t="shared" si="0"/>
        <v>135000</v>
      </c>
    </row>
    <row r="19" spans="1:6" s="11" customFormat="1" ht="15.75" x14ac:dyDescent="0.25">
      <c r="A19" s="133">
        <v>13</v>
      </c>
      <c r="B19" s="124" t="s">
        <v>176</v>
      </c>
      <c r="C19" s="125">
        <v>1</v>
      </c>
      <c r="D19" s="124">
        <v>100000</v>
      </c>
      <c r="E19" s="124">
        <v>8000</v>
      </c>
      <c r="F19" s="134">
        <f t="shared" si="0"/>
        <v>108000</v>
      </c>
    </row>
    <row r="20" spans="1:6" s="11" customFormat="1" ht="15.75" x14ac:dyDescent="0.25">
      <c r="A20" s="133">
        <v>14</v>
      </c>
      <c r="B20" s="124" t="s">
        <v>117</v>
      </c>
      <c r="C20" s="125">
        <v>1</v>
      </c>
      <c r="D20" s="124">
        <v>130000</v>
      </c>
      <c r="E20" s="124">
        <v>8000</v>
      </c>
      <c r="F20" s="134">
        <f t="shared" si="0"/>
        <v>138000</v>
      </c>
    </row>
    <row r="21" spans="1:6" s="11" customFormat="1" ht="15.75" x14ac:dyDescent="0.25">
      <c r="A21" s="133">
        <v>15</v>
      </c>
      <c r="B21" s="124" t="s">
        <v>25</v>
      </c>
      <c r="C21" s="125">
        <v>1</v>
      </c>
      <c r="D21" s="124">
        <v>89611</v>
      </c>
      <c r="E21" s="124">
        <v>8000</v>
      </c>
      <c r="F21" s="134">
        <f t="shared" si="0"/>
        <v>97611</v>
      </c>
    </row>
    <row r="22" spans="1:6" s="11" customFormat="1" ht="15.75" x14ac:dyDescent="0.25">
      <c r="A22" s="133">
        <v>16</v>
      </c>
      <c r="B22" s="124" t="s">
        <v>118</v>
      </c>
      <c r="C22" s="125">
        <v>1</v>
      </c>
      <c r="D22" s="124">
        <v>92000</v>
      </c>
      <c r="E22" s="124">
        <v>8000</v>
      </c>
      <c r="F22" s="134">
        <f t="shared" si="0"/>
        <v>100000</v>
      </c>
    </row>
    <row r="23" spans="1:6" s="197" customFormat="1" ht="15.75" x14ac:dyDescent="0.25">
      <c r="A23" s="198">
        <v>17</v>
      </c>
      <c r="B23" s="199" t="s">
        <v>118</v>
      </c>
      <c r="C23" s="200">
        <v>1</v>
      </c>
      <c r="D23" s="199">
        <v>117000</v>
      </c>
      <c r="E23" s="199">
        <v>8000</v>
      </c>
      <c r="F23" s="201">
        <f t="shared" si="0"/>
        <v>125000</v>
      </c>
    </row>
    <row r="24" spans="1:6" s="197" customFormat="1" ht="15.75" x14ac:dyDescent="0.25">
      <c r="A24" s="198">
        <v>18</v>
      </c>
      <c r="B24" s="199" t="s">
        <v>118</v>
      </c>
      <c r="C24" s="200">
        <v>1</v>
      </c>
      <c r="D24" s="199">
        <v>117000</v>
      </c>
      <c r="E24" s="199">
        <v>8000</v>
      </c>
      <c r="F24" s="201">
        <f t="shared" si="0"/>
        <v>125000</v>
      </c>
    </row>
    <row r="25" spans="1:6" s="11" customFormat="1" ht="15.75" x14ac:dyDescent="0.25">
      <c r="A25" s="133">
        <v>19</v>
      </c>
      <c r="B25" s="124" t="s">
        <v>117</v>
      </c>
      <c r="C25" s="125">
        <v>1</v>
      </c>
      <c r="D25" s="124">
        <v>127000</v>
      </c>
      <c r="E25" s="124">
        <v>8000</v>
      </c>
      <c r="F25" s="134">
        <f t="shared" si="0"/>
        <v>135000</v>
      </c>
    </row>
    <row r="26" spans="1:6" s="11" customFormat="1" ht="15.75" x14ac:dyDescent="0.25">
      <c r="A26" s="133">
        <v>20</v>
      </c>
      <c r="B26" s="124" t="s">
        <v>117</v>
      </c>
      <c r="C26" s="125">
        <v>1</v>
      </c>
      <c r="D26" s="124">
        <v>132000</v>
      </c>
      <c r="E26" s="124">
        <v>8000</v>
      </c>
      <c r="F26" s="134">
        <f t="shared" si="0"/>
        <v>140000</v>
      </c>
    </row>
    <row r="27" spans="1:6" s="11" customFormat="1" ht="15.75" x14ac:dyDescent="0.25">
      <c r="A27" s="133">
        <v>21</v>
      </c>
      <c r="B27" s="124" t="s">
        <v>117</v>
      </c>
      <c r="C27" s="125">
        <v>1</v>
      </c>
      <c r="D27" s="124">
        <v>93611</v>
      </c>
      <c r="E27" s="124">
        <v>8000</v>
      </c>
      <c r="F27" s="134">
        <f t="shared" si="0"/>
        <v>101611</v>
      </c>
    </row>
    <row r="28" spans="1:6" s="11" customFormat="1" ht="15.75" x14ac:dyDescent="0.25">
      <c r="A28" s="133">
        <v>22</v>
      </c>
      <c r="B28" s="124" t="s">
        <v>170</v>
      </c>
      <c r="C28" s="125">
        <v>0.5</v>
      </c>
      <c r="D28" s="124">
        <v>43805</v>
      </c>
      <c r="E28" s="124">
        <v>4000</v>
      </c>
      <c r="F28" s="134">
        <f t="shared" si="0"/>
        <v>47805</v>
      </c>
    </row>
    <row r="29" spans="1:6" s="11" customFormat="1" ht="15.75" x14ac:dyDescent="0.25">
      <c r="A29" s="133">
        <v>23</v>
      </c>
      <c r="B29" s="124" t="s">
        <v>170</v>
      </c>
      <c r="C29" s="125">
        <v>0.5</v>
      </c>
      <c r="D29" s="124">
        <v>43805</v>
      </c>
      <c r="E29" s="124">
        <v>4000</v>
      </c>
      <c r="F29" s="134">
        <f t="shared" si="0"/>
        <v>47805</v>
      </c>
    </row>
    <row r="30" spans="1:6" s="11" customFormat="1" ht="15.75" x14ac:dyDescent="0.25">
      <c r="A30" s="133">
        <v>24</v>
      </c>
      <c r="B30" s="124" t="s">
        <v>206</v>
      </c>
      <c r="C30" s="125">
        <v>1</v>
      </c>
      <c r="D30" s="124">
        <v>92000</v>
      </c>
      <c r="E30" s="124">
        <v>8000</v>
      </c>
      <c r="F30" s="134">
        <f t="shared" si="0"/>
        <v>100000</v>
      </c>
    </row>
    <row r="31" spans="1:6" s="11" customFormat="1" ht="15.75" x14ac:dyDescent="0.25">
      <c r="A31" s="133">
        <v>25</v>
      </c>
      <c r="B31" s="124" t="s">
        <v>206</v>
      </c>
      <c r="C31" s="125">
        <v>1</v>
      </c>
      <c r="D31" s="124">
        <v>92000</v>
      </c>
      <c r="E31" s="124">
        <v>8000</v>
      </c>
      <c r="F31" s="134">
        <f t="shared" si="0"/>
        <v>100000</v>
      </c>
    </row>
    <row r="32" spans="1:6" s="85" customFormat="1" ht="15.75" x14ac:dyDescent="0.25">
      <c r="A32" s="189">
        <v>26</v>
      </c>
      <c r="B32" s="126" t="s">
        <v>206</v>
      </c>
      <c r="C32" s="190">
        <v>1</v>
      </c>
      <c r="D32" s="126">
        <v>92000</v>
      </c>
      <c r="E32" s="126">
        <v>8000</v>
      </c>
      <c r="F32" s="191">
        <f t="shared" si="0"/>
        <v>100000</v>
      </c>
    </row>
    <row r="33" spans="1:7" s="197" customFormat="1" ht="16.5" thickBot="1" x14ac:dyDescent="0.3">
      <c r="A33" s="193">
        <v>27</v>
      </c>
      <c r="B33" s="194" t="s">
        <v>208</v>
      </c>
      <c r="C33" s="195">
        <v>1</v>
      </c>
      <c r="D33" s="194">
        <v>242000</v>
      </c>
      <c r="E33" s="194">
        <v>8000</v>
      </c>
      <c r="F33" s="196">
        <f t="shared" si="0"/>
        <v>250000</v>
      </c>
    </row>
    <row r="34" spans="1:7" s="11" customFormat="1" ht="16.5" thickBot="1" x14ac:dyDescent="0.3">
      <c r="A34" s="277" t="s">
        <v>17</v>
      </c>
      <c r="B34" s="278"/>
      <c r="C34" s="192">
        <f>SUM(C7:C33)</f>
        <v>26</v>
      </c>
      <c r="D34" s="192">
        <f>SUM(D7:D33)</f>
        <v>3027450</v>
      </c>
      <c r="E34" s="16">
        <f>SUM(E7:E33)</f>
        <v>208000</v>
      </c>
      <c r="F34" s="16">
        <f>SUM(F7:F33)</f>
        <v>3235450</v>
      </c>
    </row>
    <row r="35" spans="1:7" s="18" customFormat="1" ht="16.5" customHeight="1" x14ac:dyDescent="0.25">
      <c r="A35" s="251" t="s">
        <v>193</v>
      </c>
      <c r="B35" s="251"/>
      <c r="C35" s="251"/>
      <c r="D35" s="251"/>
      <c r="E35" s="251"/>
      <c r="F35" s="251"/>
    </row>
    <row r="36" spans="1:7" s="19" customFormat="1" ht="15" customHeight="1" x14ac:dyDescent="0.25">
      <c r="A36" s="159"/>
      <c r="B36" s="159" t="s">
        <v>194</v>
      </c>
      <c r="C36" s="22"/>
      <c r="D36" s="22"/>
      <c r="E36" s="22"/>
      <c r="F36" s="22"/>
    </row>
    <row r="37" spans="1:7" s="18" customFormat="1" ht="12" customHeight="1" x14ac:dyDescent="0.25">
      <c r="A37" s="170" t="s">
        <v>26</v>
      </c>
      <c r="B37" s="170"/>
      <c r="C37" s="170"/>
      <c r="D37" s="170"/>
      <c r="E37" s="170"/>
      <c r="F37" s="170"/>
    </row>
    <row r="38" spans="1:7" s="18" customFormat="1" ht="15.75" x14ac:dyDescent="0.25">
      <c r="A38" s="131"/>
      <c r="B38" s="154" t="s">
        <v>195</v>
      </c>
      <c r="D38" s="53"/>
      <c r="E38" s="53"/>
      <c r="F38" s="53"/>
    </row>
    <row r="39" spans="1:7" ht="15.75" x14ac:dyDescent="0.25">
      <c r="A39" s="25"/>
      <c r="B39" s="25"/>
      <c r="C39" s="25"/>
      <c r="D39" s="25"/>
      <c r="E39" s="25"/>
      <c r="F39" s="25"/>
    </row>
    <row r="40" spans="1:7" ht="15.75" x14ac:dyDescent="0.25">
      <c r="A40" s="71"/>
      <c r="B40" s="30"/>
      <c r="C40" s="71"/>
      <c r="D40" s="39"/>
      <c r="E40" s="30"/>
      <c r="F40" s="30"/>
      <c r="G40" s="30"/>
    </row>
    <row r="41" spans="1:7" ht="18.75" x14ac:dyDescent="0.3">
      <c r="E41" s="24"/>
    </row>
  </sheetData>
  <mergeCells count="7">
    <mergeCell ref="A35:F35"/>
    <mergeCell ref="E1:F1"/>
    <mergeCell ref="E2:F2"/>
    <mergeCell ref="E3:F3"/>
    <mergeCell ref="B4:F4"/>
    <mergeCell ref="B5:F5"/>
    <mergeCell ref="A34:B34"/>
  </mergeCells>
  <pageMargins left="0.63" right="0.34" top="8.3333333333333329E-2" bottom="0.41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workbookViewId="0">
      <selection activeCell="E17" sqref="E17"/>
    </sheetView>
  </sheetViews>
  <sheetFormatPr defaultRowHeight="15.75" x14ac:dyDescent="0.25"/>
  <cols>
    <col min="1" max="1" width="6.5703125" style="25" customWidth="1"/>
    <col min="2" max="2" width="17.42578125" style="25" customWidth="1"/>
    <col min="3" max="3" width="12.85546875" style="28" customWidth="1"/>
    <col min="4" max="4" width="17.5703125" style="25" customWidth="1"/>
    <col min="5" max="5" width="14" style="25" customWidth="1"/>
    <col min="6" max="6" width="22.7109375" style="25" customWidth="1"/>
  </cols>
  <sheetData>
    <row r="1" spans="1:9" ht="16.5" customHeight="1" x14ac:dyDescent="0.25">
      <c r="A1" s="78"/>
      <c r="B1" s="78"/>
      <c r="C1" s="106" t="s">
        <v>123</v>
      </c>
      <c r="E1" s="240" t="s">
        <v>132</v>
      </c>
      <c r="F1" s="240"/>
      <c r="G1" s="160"/>
    </row>
    <row r="2" spans="1:9" s="50" customFormat="1" ht="18.75" customHeight="1" x14ac:dyDescent="0.3">
      <c r="A2" s="52"/>
      <c r="B2" s="155"/>
      <c r="C2" s="152"/>
      <c r="D2" s="52"/>
      <c r="E2" s="241" t="s">
        <v>192</v>
      </c>
      <c r="F2" s="241"/>
      <c r="G2" s="52"/>
    </row>
    <row r="3" spans="1:9" s="50" customFormat="1" ht="20.25" customHeight="1" x14ac:dyDescent="0.3">
      <c r="A3" s="153"/>
      <c r="B3" s="154"/>
      <c r="C3" s="17"/>
      <c r="D3" s="131"/>
      <c r="E3" s="259" t="s">
        <v>235</v>
      </c>
      <c r="F3" s="259"/>
      <c r="G3" s="81"/>
    </row>
    <row r="4" spans="1:9" s="2" customFormat="1" ht="9.75" customHeight="1" x14ac:dyDescent="0.25">
      <c r="A4" s="47"/>
      <c r="B4" s="47"/>
      <c r="C4" s="48"/>
      <c r="D4" s="283"/>
      <c r="E4" s="283"/>
      <c r="F4" s="283"/>
      <c r="G4" s="283"/>
    </row>
    <row r="5" spans="1:9" s="2" customFormat="1" x14ac:dyDescent="0.2">
      <c r="A5" s="275" t="s">
        <v>0</v>
      </c>
      <c r="B5" s="275"/>
      <c r="C5" s="275"/>
      <c r="D5" s="275"/>
      <c r="E5" s="275"/>
      <c r="F5" s="275"/>
    </row>
    <row r="6" spans="1:9" s="2" customFormat="1" ht="16.5" thickBot="1" x14ac:dyDescent="0.3">
      <c r="A6" s="282" t="s">
        <v>120</v>
      </c>
      <c r="B6" s="282"/>
      <c r="C6" s="282"/>
      <c r="D6" s="282"/>
      <c r="E6" s="282"/>
      <c r="F6" s="282"/>
    </row>
    <row r="7" spans="1:9" s="4" customFormat="1" ht="63.75" thickBot="1" x14ac:dyDescent="0.25">
      <c r="A7" s="26" t="s">
        <v>1</v>
      </c>
      <c r="B7" s="26" t="s">
        <v>19</v>
      </c>
      <c r="C7" s="26" t="s">
        <v>20</v>
      </c>
      <c r="D7" s="26" t="s">
        <v>21</v>
      </c>
      <c r="E7" s="26" t="s">
        <v>22</v>
      </c>
      <c r="F7" s="26" t="s">
        <v>6</v>
      </c>
    </row>
    <row r="8" spans="1:9" s="2" customFormat="1" x14ac:dyDescent="0.25">
      <c r="A8" s="46">
        <v>1</v>
      </c>
      <c r="B8" s="27" t="s">
        <v>27</v>
      </c>
      <c r="C8" s="56">
        <v>1</v>
      </c>
      <c r="D8" s="27">
        <v>102000</v>
      </c>
      <c r="E8" s="27">
        <v>8000</v>
      </c>
      <c r="F8" s="27">
        <f>+E8+D8</f>
        <v>110000</v>
      </c>
      <c r="G8" s="94"/>
      <c r="I8" s="45"/>
    </row>
    <row r="9" spans="1:9" s="2" customFormat="1" x14ac:dyDescent="0.25">
      <c r="A9" s="46">
        <v>2</v>
      </c>
      <c r="B9" s="54" t="s">
        <v>28</v>
      </c>
      <c r="C9" s="57">
        <v>1</v>
      </c>
      <c r="D9" s="54">
        <v>89611</v>
      </c>
      <c r="E9" s="54">
        <v>8000</v>
      </c>
      <c r="F9" s="27">
        <f t="shared" ref="F9:F21" si="0">+E9+D9</f>
        <v>97611</v>
      </c>
      <c r="G9" s="94"/>
      <c r="I9" s="45"/>
    </row>
    <row r="10" spans="1:9" s="2" customFormat="1" x14ac:dyDescent="0.25">
      <c r="A10" s="46">
        <v>3</v>
      </c>
      <c r="B10" s="54" t="s">
        <v>29</v>
      </c>
      <c r="C10" s="57">
        <v>1</v>
      </c>
      <c r="D10" s="54">
        <v>89611</v>
      </c>
      <c r="E10" s="54">
        <v>8000</v>
      </c>
      <c r="F10" s="27">
        <f t="shared" si="0"/>
        <v>97611</v>
      </c>
      <c r="G10" s="94"/>
      <c r="I10" s="45"/>
    </row>
    <row r="11" spans="1:9" s="2" customFormat="1" x14ac:dyDescent="0.25">
      <c r="A11" s="46">
        <v>4</v>
      </c>
      <c r="B11" s="54" t="s">
        <v>38</v>
      </c>
      <c r="C11" s="57">
        <v>1</v>
      </c>
      <c r="D11" s="54">
        <v>92618</v>
      </c>
      <c r="E11" s="54">
        <v>8000</v>
      </c>
      <c r="F11" s="27">
        <f t="shared" si="0"/>
        <v>100618</v>
      </c>
      <c r="G11" s="94"/>
      <c r="I11" s="45"/>
    </row>
    <row r="12" spans="1:9" s="2" customFormat="1" x14ac:dyDescent="0.25">
      <c r="A12" s="46">
        <v>5</v>
      </c>
      <c r="B12" s="54" t="s">
        <v>30</v>
      </c>
      <c r="C12" s="57">
        <v>1</v>
      </c>
      <c r="D12" s="54">
        <v>89611</v>
      </c>
      <c r="E12" s="54">
        <v>8000</v>
      </c>
      <c r="F12" s="27">
        <f t="shared" si="0"/>
        <v>97611</v>
      </c>
      <c r="G12" s="94"/>
      <c r="I12" s="45"/>
    </row>
    <row r="13" spans="1:9" s="2" customFormat="1" x14ac:dyDescent="0.25">
      <c r="A13" s="46">
        <v>6</v>
      </c>
      <c r="B13" s="54" t="s">
        <v>30</v>
      </c>
      <c r="C13" s="57">
        <v>1</v>
      </c>
      <c r="D13" s="54">
        <v>89611</v>
      </c>
      <c r="E13" s="54">
        <v>8000</v>
      </c>
      <c r="F13" s="27">
        <f t="shared" si="0"/>
        <v>97611</v>
      </c>
      <c r="G13" s="94"/>
      <c r="I13" s="45"/>
    </row>
    <row r="14" spans="1:9" s="2" customFormat="1" x14ac:dyDescent="0.25">
      <c r="A14" s="46">
        <v>7</v>
      </c>
      <c r="B14" s="54" t="s">
        <v>30</v>
      </c>
      <c r="C14" s="57">
        <v>1</v>
      </c>
      <c r="D14" s="54">
        <v>92618</v>
      </c>
      <c r="E14" s="54">
        <v>8000</v>
      </c>
      <c r="F14" s="27">
        <f t="shared" si="0"/>
        <v>100618</v>
      </c>
      <c r="G14" s="94"/>
      <c r="I14" s="45"/>
    </row>
    <row r="15" spans="1:9" s="2" customFormat="1" x14ac:dyDescent="0.25">
      <c r="A15" s="46">
        <v>8</v>
      </c>
      <c r="B15" s="54" t="s">
        <v>31</v>
      </c>
      <c r="C15" s="57">
        <v>0.75</v>
      </c>
      <c r="D15" s="54">
        <v>67208</v>
      </c>
      <c r="E15" s="54">
        <v>6000</v>
      </c>
      <c r="F15" s="27">
        <f t="shared" si="0"/>
        <v>73208</v>
      </c>
      <c r="G15" s="94"/>
      <c r="I15" s="45"/>
    </row>
    <row r="16" spans="1:9" s="2" customFormat="1" x14ac:dyDescent="0.25">
      <c r="A16" s="46">
        <v>9</v>
      </c>
      <c r="B16" s="54" t="s">
        <v>25</v>
      </c>
      <c r="C16" s="57">
        <v>0.5</v>
      </c>
      <c r="D16" s="54">
        <v>44805</v>
      </c>
      <c r="E16" s="54">
        <v>4000</v>
      </c>
      <c r="F16" s="27">
        <f t="shared" si="0"/>
        <v>48805</v>
      </c>
      <c r="G16" s="94"/>
      <c r="I16" s="45"/>
    </row>
    <row r="17" spans="1:9" s="2" customFormat="1" x14ac:dyDescent="0.25">
      <c r="A17" s="46">
        <v>10</v>
      </c>
      <c r="B17" s="54" t="s">
        <v>30</v>
      </c>
      <c r="C17" s="57">
        <v>1</v>
      </c>
      <c r="D17" s="54">
        <v>92618</v>
      </c>
      <c r="E17" s="54">
        <v>8000</v>
      </c>
      <c r="F17" s="54">
        <f t="shared" si="0"/>
        <v>100618</v>
      </c>
      <c r="G17" s="94"/>
      <c r="I17" s="45"/>
    </row>
    <row r="18" spans="1:9" s="2" customFormat="1" x14ac:dyDescent="0.25">
      <c r="A18" s="46">
        <v>11</v>
      </c>
      <c r="B18" s="54" t="s">
        <v>32</v>
      </c>
      <c r="C18" s="57">
        <v>1</v>
      </c>
      <c r="D18" s="54">
        <v>89611</v>
      </c>
      <c r="E18" s="54">
        <v>8000</v>
      </c>
      <c r="F18" s="54">
        <f t="shared" si="0"/>
        <v>97611</v>
      </c>
      <c r="G18" s="94"/>
      <c r="I18" s="45"/>
    </row>
    <row r="19" spans="1:9" s="2" customFormat="1" x14ac:dyDescent="0.25">
      <c r="A19" s="46">
        <v>12</v>
      </c>
      <c r="B19" s="54" t="s">
        <v>210</v>
      </c>
      <c r="C19" s="57">
        <v>0.75</v>
      </c>
      <c r="D19" s="54">
        <v>67208</v>
      </c>
      <c r="E19" s="54">
        <v>6000</v>
      </c>
      <c r="F19" s="54">
        <f t="shared" si="0"/>
        <v>73208</v>
      </c>
      <c r="G19" s="94"/>
      <c r="I19" s="45"/>
    </row>
    <row r="20" spans="1:9" s="2" customFormat="1" x14ac:dyDescent="0.25">
      <c r="A20" s="46">
        <v>13</v>
      </c>
      <c r="B20" s="54" t="s">
        <v>124</v>
      </c>
      <c r="C20" s="57">
        <v>0.5</v>
      </c>
      <c r="D20" s="54">
        <v>46309</v>
      </c>
      <c r="E20" s="54">
        <v>4000</v>
      </c>
      <c r="F20" s="54">
        <f t="shared" si="0"/>
        <v>50309</v>
      </c>
      <c r="G20" s="94"/>
      <c r="I20" s="45"/>
    </row>
    <row r="21" spans="1:9" s="2" customFormat="1" x14ac:dyDescent="0.25">
      <c r="A21" s="46">
        <v>14</v>
      </c>
      <c r="B21" s="54" t="s">
        <v>34</v>
      </c>
      <c r="C21" s="57">
        <v>0.5</v>
      </c>
      <c r="D21" s="54">
        <v>46309</v>
      </c>
      <c r="E21" s="54">
        <v>4000</v>
      </c>
      <c r="F21" s="54">
        <f t="shared" si="0"/>
        <v>50309</v>
      </c>
      <c r="G21" s="94"/>
      <c r="I21" s="45"/>
    </row>
    <row r="22" spans="1:9" s="2" customFormat="1" ht="16.5" thickBot="1" x14ac:dyDescent="0.3">
      <c r="A22" s="279" t="s">
        <v>17</v>
      </c>
      <c r="B22" s="280"/>
      <c r="C22" s="82">
        <f>SUM(C8:C21)</f>
        <v>12</v>
      </c>
      <c r="D22" s="14">
        <f>SUM(D8:D21)</f>
        <v>1099748</v>
      </c>
      <c r="E22" s="14">
        <f>SUM(E8:E21)</f>
        <v>96000</v>
      </c>
      <c r="F22" s="14">
        <f>SUM(F8:F21)</f>
        <v>1195748</v>
      </c>
    </row>
    <row r="23" spans="1:9" s="2" customFormat="1" hidden="1" x14ac:dyDescent="0.25">
      <c r="A23" s="47"/>
      <c r="B23" s="47"/>
      <c r="C23" s="83"/>
      <c r="D23" s="281"/>
      <c r="E23" s="281"/>
      <c r="F23" s="45"/>
    </row>
    <row r="24" spans="1:9" s="1" customFormat="1" hidden="1" x14ac:dyDescent="0.25">
      <c r="A24" s="45"/>
      <c r="B24" s="45"/>
      <c r="C24" s="83"/>
      <c r="D24" s="55"/>
      <c r="E24" s="55"/>
      <c r="F24" s="45"/>
    </row>
    <row r="25" spans="1:9" s="18" customFormat="1" ht="23.25" customHeight="1" x14ac:dyDescent="0.25">
      <c r="A25" s="251" t="s">
        <v>193</v>
      </c>
      <c r="B25" s="251"/>
      <c r="C25" s="251"/>
      <c r="D25" s="251"/>
      <c r="E25" s="251"/>
      <c r="F25" s="251"/>
    </row>
    <row r="26" spans="1:9" s="19" customFormat="1" x14ac:dyDescent="0.25">
      <c r="A26" s="159"/>
      <c r="B26" s="159" t="s">
        <v>194</v>
      </c>
      <c r="C26" s="22"/>
      <c r="D26" s="22"/>
      <c r="E26" s="22"/>
      <c r="F26" s="22"/>
    </row>
    <row r="27" spans="1:9" s="18" customFormat="1" ht="18.75" customHeight="1" x14ac:dyDescent="0.25">
      <c r="A27" s="170" t="s">
        <v>26</v>
      </c>
      <c r="B27" s="170"/>
      <c r="C27" s="170"/>
      <c r="D27" s="170"/>
      <c r="E27" s="170"/>
      <c r="F27" s="170"/>
    </row>
    <row r="28" spans="1:9" s="18" customFormat="1" ht="17.25" customHeight="1" x14ac:dyDescent="0.25">
      <c r="A28" s="131"/>
      <c r="B28" s="154" t="s">
        <v>195</v>
      </c>
      <c r="D28" s="53"/>
      <c r="E28" s="53"/>
      <c r="F28" s="53"/>
    </row>
    <row r="29" spans="1:9" x14ac:dyDescent="0.25">
      <c r="C29" s="25"/>
    </row>
    <row r="30" spans="1:9" x14ac:dyDescent="0.25">
      <c r="A30" s="71"/>
      <c r="B30" s="30"/>
      <c r="C30" s="71"/>
      <c r="D30" s="39"/>
      <c r="E30" s="30"/>
      <c r="F30" s="30"/>
      <c r="G30" s="30"/>
    </row>
  </sheetData>
  <mergeCells count="9">
    <mergeCell ref="A22:B22"/>
    <mergeCell ref="D23:E23"/>
    <mergeCell ref="A25:F25"/>
    <mergeCell ref="E2:F2"/>
    <mergeCell ref="E1:F1"/>
    <mergeCell ref="E3:F3"/>
    <mergeCell ref="A6:F6"/>
    <mergeCell ref="A5:F5"/>
    <mergeCell ref="D4:G4"/>
  </mergeCells>
  <pageMargins left="0.41666666666666669" right="0.53125" top="0.15625" bottom="0.44791666666666669" header="0.2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6"/>
  <sheetViews>
    <sheetView workbookViewId="0">
      <selection activeCell="F15" sqref="F15"/>
    </sheetView>
  </sheetViews>
  <sheetFormatPr defaultRowHeight="15.75" x14ac:dyDescent="0.25"/>
  <cols>
    <col min="1" max="1" width="5" style="25" customWidth="1"/>
    <col min="2" max="2" width="26.85546875" style="25" customWidth="1"/>
    <col min="3" max="3" width="13.7109375" style="25" customWidth="1"/>
    <col min="4" max="4" width="17.85546875" style="25" customWidth="1"/>
    <col min="5" max="5" width="18.85546875" style="25" customWidth="1"/>
    <col min="6" max="6" width="19.85546875" style="25" customWidth="1"/>
  </cols>
  <sheetData>
    <row r="1" spans="1:13" s="7" customFormat="1" ht="4.5" customHeight="1" x14ac:dyDescent="0.25">
      <c r="A1" s="287"/>
      <c r="B1" s="287"/>
      <c r="C1" s="79"/>
      <c r="D1" s="79"/>
      <c r="E1" s="79"/>
      <c r="F1" s="79"/>
    </row>
    <row r="2" spans="1:13" s="178" customFormat="1" ht="18.75" customHeight="1" x14ac:dyDescent="0.3">
      <c r="A2" s="288"/>
      <c r="B2" s="288"/>
      <c r="C2" s="288"/>
      <c r="D2" s="177"/>
      <c r="E2" s="240" t="s">
        <v>132</v>
      </c>
      <c r="F2" s="240"/>
      <c r="G2" s="78"/>
      <c r="H2" s="78"/>
    </row>
    <row r="3" spans="1:13" s="178" customFormat="1" ht="20.25" customHeight="1" x14ac:dyDescent="0.3">
      <c r="A3" s="179"/>
      <c r="B3" s="179"/>
      <c r="D3" s="180"/>
      <c r="E3" s="241" t="s">
        <v>192</v>
      </c>
      <c r="F3" s="241"/>
      <c r="G3" s="52"/>
      <c r="H3" s="52"/>
    </row>
    <row r="4" spans="1:13" s="50" customFormat="1" ht="24" customHeight="1" x14ac:dyDescent="0.3">
      <c r="A4" s="76"/>
      <c r="D4" s="181"/>
      <c r="E4" s="259" t="s">
        <v>235</v>
      </c>
      <c r="F4" s="259"/>
      <c r="G4" s="77"/>
      <c r="H4" s="77"/>
      <c r="I4" s="77"/>
    </row>
    <row r="5" spans="1:13" s="2" customFormat="1" ht="18" x14ac:dyDescent="0.2">
      <c r="A5" s="289" t="s">
        <v>0</v>
      </c>
      <c r="B5" s="289"/>
      <c r="C5" s="289"/>
      <c r="D5" s="289"/>
      <c r="E5" s="289"/>
      <c r="F5" s="289"/>
    </row>
    <row r="6" spans="1:13" s="2" customFormat="1" ht="19.5" customHeight="1" x14ac:dyDescent="0.2">
      <c r="A6" s="284" t="s">
        <v>203</v>
      </c>
      <c r="B6" s="284"/>
      <c r="C6" s="284"/>
      <c r="D6" s="284"/>
      <c r="E6" s="284"/>
      <c r="F6" s="284"/>
    </row>
    <row r="7" spans="1:13" s="2" customFormat="1" ht="2.25" customHeight="1" thickBot="1" x14ac:dyDescent="0.3">
      <c r="A7" s="47"/>
      <c r="B7" s="47"/>
      <c r="C7" s="47"/>
      <c r="D7" s="47"/>
      <c r="E7" s="47"/>
      <c r="F7" s="47"/>
    </row>
    <row r="8" spans="1:13" s="23" customFormat="1" ht="63.75" thickBot="1" x14ac:dyDescent="0.25">
      <c r="A8" s="26" t="s">
        <v>1</v>
      </c>
      <c r="B8" s="26" t="s">
        <v>19</v>
      </c>
      <c r="C8" s="26" t="s">
        <v>20</v>
      </c>
      <c r="D8" s="26" t="s">
        <v>21</v>
      </c>
      <c r="E8" s="26" t="s">
        <v>22</v>
      </c>
      <c r="F8" s="26" t="s">
        <v>6</v>
      </c>
    </row>
    <row r="9" spans="1:13" s="2" customFormat="1" x14ac:dyDescent="0.25">
      <c r="A9" s="46">
        <v>1</v>
      </c>
      <c r="B9" s="27" t="s">
        <v>27</v>
      </c>
      <c r="C9" s="56">
        <v>1</v>
      </c>
      <c r="D9" s="27">
        <v>102000</v>
      </c>
      <c r="E9" s="27">
        <v>8000</v>
      </c>
      <c r="F9" s="27">
        <f>+E9+D9</f>
        <v>110000</v>
      </c>
      <c r="H9" s="45"/>
      <c r="I9" s="45"/>
      <c r="J9" s="45"/>
      <c r="K9" s="45"/>
      <c r="L9" s="45"/>
      <c r="M9" s="45"/>
    </row>
    <row r="10" spans="1:13" s="2" customFormat="1" x14ac:dyDescent="0.25">
      <c r="A10" s="46">
        <v>2</v>
      </c>
      <c r="B10" s="27" t="s">
        <v>35</v>
      </c>
      <c r="C10" s="56">
        <v>1</v>
      </c>
      <c r="D10" s="66">
        <v>89611</v>
      </c>
      <c r="E10" s="27">
        <v>8000</v>
      </c>
      <c r="F10" s="27">
        <f>+E10+D10</f>
        <v>97611</v>
      </c>
      <c r="H10" s="45"/>
      <c r="I10" s="45"/>
      <c r="J10" s="45"/>
      <c r="K10" s="45"/>
      <c r="L10" s="45"/>
      <c r="M10" s="45"/>
    </row>
    <row r="11" spans="1:13" s="2" customFormat="1" x14ac:dyDescent="0.25">
      <c r="A11" s="46">
        <v>3</v>
      </c>
      <c r="B11" s="54" t="s">
        <v>29</v>
      </c>
      <c r="C11" s="57">
        <v>0.75</v>
      </c>
      <c r="D11" s="54">
        <v>67208</v>
      </c>
      <c r="E11" s="54">
        <v>6000</v>
      </c>
      <c r="F11" s="27">
        <f t="shared" ref="F11:F28" si="0">+E11+D11</f>
        <v>73208</v>
      </c>
      <c r="H11" s="45"/>
      <c r="I11" s="45"/>
      <c r="J11" s="45"/>
      <c r="K11" s="45"/>
      <c r="L11" s="45"/>
      <c r="M11" s="45"/>
    </row>
    <row r="12" spans="1:13" s="2" customFormat="1" x14ac:dyDescent="0.25">
      <c r="A12" s="46">
        <v>4</v>
      </c>
      <c r="B12" s="54" t="s">
        <v>36</v>
      </c>
      <c r="C12" s="57">
        <v>0.5</v>
      </c>
      <c r="D12" s="54">
        <v>46809</v>
      </c>
      <c r="E12" s="54">
        <v>4000</v>
      </c>
      <c r="F12" s="27">
        <f t="shared" si="0"/>
        <v>50809</v>
      </c>
      <c r="H12" s="45"/>
      <c r="I12" s="45"/>
      <c r="J12" s="45"/>
      <c r="K12" s="45"/>
      <c r="L12" s="45"/>
      <c r="M12" s="45"/>
    </row>
    <row r="13" spans="1:13" s="2" customFormat="1" x14ac:dyDescent="0.25">
      <c r="A13" s="46">
        <v>5</v>
      </c>
      <c r="B13" s="54" t="s">
        <v>28</v>
      </c>
      <c r="C13" s="57">
        <v>1</v>
      </c>
      <c r="D13" s="54">
        <v>89611</v>
      </c>
      <c r="E13" s="54">
        <v>8000</v>
      </c>
      <c r="F13" s="27">
        <f t="shared" si="0"/>
        <v>97611</v>
      </c>
      <c r="H13" s="45"/>
      <c r="I13" s="45"/>
      <c r="J13" s="45"/>
      <c r="K13" s="45"/>
      <c r="L13" s="45"/>
      <c r="M13" s="45"/>
    </row>
    <row r="14" spans="1:13" s="2" customFormat="1" x14ac:dyDescent="0.25">
      <c r="A14" s="46">
        <v>6</v>
      </c>
      <c r="B14" s="54" t="s">
        <v>12</v>
      </c>
      <c r="C14" s="57">
        <v>1</v>
      </c>
      <c r="D14" s="54">
        <v>92618</v>
      </c>
      <c r="E14" s="54">
        <v>8000</v>
      </c>
      <c r="F14" s="27">
        <f t="shared" si="0"/>
        <v>100618</v>
      </c>
      <c r="H14" s="45"/>
      <c r="I14" s="45"/>
      <c r="J14" s="45"/>
      <c r="K14" s="45"/>
      <c r="L14" s="45"/>
      <c r="M14" s="45"/>
    </row>
    <row r="15" spans="1:13" s="2" customFormat="1" x14ac:dyDescent="0.25">
      <c r="A15" s="46">
        <v>7</v>
      </c>
      <c r="B15" s="54" t="s">
        <v>34</v>
      </c>
      <c r="C15" s="57">
        <v>1</v>
      </c>
      <c r="D15" s="54">
        <v>92618</v>
      </c>
      <c r="E15" s="54">
        <v>8000</v>
      </c>
      <c r="F15" s="27">
        <f t="shared" si="0"/>
        <v>100618</v>
      </c>
      <c r="H15" s="45"/>
      <c r="I15" s="45"/>
      <c r="J15" s="45"/>
      <c r="K15" s="45"/>
      <c r="L15" s="45"/>
      <c r="M15" s="45"/>
    </row>
    <row r="16" spans="1:13" s="2" customFormat="1" x14ac:dyDescent="0.25">
      <c r="A16" s="46">
        <v>8</v>
      </c>
      <c r="B16" s="54" t="s">
        <v>30</v>
      </c>
      <c r="C16" s="57">
        <v>1.1000000000000001</v>
      </c>
      <c r="D16" s="54">
        <v>101879</v>
      </c>
      <c r="E16" s="54">
        <v>8000</v>
      </c>
      <c r="F16" s="27">
        <f t="shared" si="0"/>
        <v>109879</v>
      </c>
      <c r="H16" s="45"/>
      <c r="I16" s="45"/>
      <c r="J16" s="45"/>
      <c r="K16" s="45"/>
      <c r="L16" s="45"/>
      <c r="M16" s="45"/>
    </row>
    <row r="17" spans="1:13" s="2" customFormat="1" x14ac:dyDescent="0.25">
      <c r="A17" s="46">
        <v>9</v>
      </c>
      <c r="B17" s="54" t="s">
        <v>30</v>
      </c>
      <c r="C17" s="57">
        <v>1</v>
      </c>
      <c r="D17" s="54">
        <v>92618</v>
      </c>
      <c r="E17" s="54">
        <v>8000</v>
      </c>
      <c r="F17" s="27">
        <f t="shared" si="0"/>
        <v>100618</v>
      </c>
      <c r="H17" s="45"/>
      <c r="I17" s="45"/>
      <c r="J17" s="45"/>
      <c r="K17" s="45"/>
      <c r="L17" s="45"/>
      <c r="M17" s="45"/>
    </row>
    <row r="18" spans="1:13" s="2" customFormat="1" x14ac:dyDescent="0.25">
      <c r="A18" s="46">
        <v>10</v>
      </c>
      <c r="B18" s="54" t="s">
        <v>30</v>
      </c>
      <c r="C18" s="57">
        <v>1</v>
      </c>
      <c r="D18" s="54">
        <v>92618</v>
      </c>
      <c r="E18" s="54">
        <v>8000</v>
      </c>
      <c r="F18" s="27">
        <f t="shared" si="0"/>
        <v>100618</v>
      </c>
      <c r="H18" s="45"/>
      <c r="I18" s="45"/>
      <c r="J18" s="45"/>
      <c r="K18" s="45"/>
      <c r="L18" s="45"/>
      <c r="M18" s="45"/>
    </row>
    <row r="19" spans="1:13" s="2" customFormat="1" x14ac:dyDescent="0.25">
      <c r="A19" s="46">
        <v>11</v>
      </c>
      <c r="B19" s="54" t="s">
        <v>30</v>
      </c>
      <c r="C19" s="57">
        <v>1</v>
      </c>
      <c r="D19" s="54">
        <v>92618</v>
      </c>
      <c r="E19" s="54">
        <v>8000</v>
      </c>
      <c r="F19" s="27">
        <f t="shared" si="0"/>
        <v>100618</v>
      </c>
      <c r="H19" s="45"/>
      <c r="I19" s="45"/>
      <c r="J19" s="45"/>
      <c r="K19" s="45"/>
      <c r="L19" s="45"/>
      <c r="M19" s="45"/>
    </row>
    <row r="20" spans="1:13" s="2" customFormat="1" x14ac:dyDescent="0.25">
      <c r="A20" s="46">
        <v>12</v>
      </c>
      <c r="B20" s="54" t="s">
        <v>30</v>
      </c>
      <c r="C20" s="57">
        <v>1</v>
      </c>
      <c r="D20" s="54">
        <v>92618</v>
      </c>
      <c r="E20" s="54">
        <v>8000</v>
      </c>
      <c r="F20" s="27">
        <f t="shared" si="0"/>
        <v>100618</v>
      </c>
      <c r="H20" s="45"/>
      <c r="I20" s="45"/>
      <c r="J20" s="45"/>
      <c r="K20" s="45"/>
      <c r="L20" s="45"/>
      <c r="M20" s="45"/>
    </row>
    <row r="21" spans="1:13" s="2" customFormat="1" x14ac:dyDescent="0.25">
      <c r="A21" s="46">
        <v>13</v>
      </c>
      <c r="B21" s="54" t="s">
        <v>30</v>
      </c>
      <c r="C21" s="57">
        <v>1</v>
      </c>
      <c r="D21" s="54">
        <v>92618</v>
      </c>
      <c r="E21" s="54">
        <v>8000</v>
      </c>
      <c r="F21" s="27">
        <f t="shared" si="0"/>
        <v>100618</v>
      </c>
      <c r="H21" s="45"/>
      <c r="I21" s="45"/>
      <c r="J21" s="45" t="s">
        <v>205</v>
      </c>
      <c r="K21" s="45"/>
      <c r="L21" s="45"/>
      <c r="M21" s="45"/>
    </row>
    <row r="22" spans="1:13" s="2" customFormat="1" x14ac:dyDescent="0.25">
      <c r="A22" s="46">
        <v>14</v>
      </c>
      <c r="B22" s="54" t="s">
        <v>30</v>
      </c>
      <c r="C22" s="57">
        <v>1</v>
      </c>
      <c r="D22" s="54">
        <v>92618</v>
      </c>
      <c r="E22" s="54">
        <v>8000</v>
      </c>
      <c r="F22" s="27">
        <f t="shared" si="0"/>
        <v>100618</v>
      </c>
      <c r="H22" s="45"/>
      <c r="I22" s="45"/>
      <c r="J22" s="45"/>
      <c r="K22" s="45"/>
      <c r="L22" s="45"/>
      <c r="M22" s="45"/>
    </row>
    <row r="23" spans="1:13" s="2" customFormat="1" x14ac:dyDescent="0.25">
      <c r="A23" s="46">
        <v>15</v>
      </c>
      <c r="B23" s="54" t="s">
        <v>162</v>
      </c>
      <c r="C23" s="57">
        <v>1</v>
      </c>
      <c r="D23" s="54">
        <v>92618</v>
      </c>
      <c r="E23" s="54">
        <v>8000</v>
      </c>
      <c r="F23" s="27">
        <f t="shared" si="0"/>
        <v>100618</v>
      </c>
      <c r="H23" s="45"/>
      <c r="I23" s="45"/>
      <c r="J23" s="45"/>
      <c r="K23" s="45"/>
      <c r="L23" s="45"/>
      <c r="M23" s="45"/>
    </row>
    <row r="24" spans="1:13" s="2" customFormat="1" x14ac:dyDescent="0.25">
      <c r="A24" s="46">
        <v>16</v>
      </c>
      <c r="B24" s="54" t="s">
        <v>31</v>
      </c>
      <c r="C24" s="57">
        <v>1</v>
      </c>
      <c r="D24" s="54">
        <v>92618</v>
      </c>
      <c r="E24" s="54">
        <v>8000</v>
      </c>
      <c r="F24" s="27">
        <f t="shared" si="0"/>
        <v>100618</v>
      </c>
      <c r="H24" s="45"/>
      <c r="I24" s="45"/>
      <c r="J24" s="45"/>
      <c r="K24" s="45"/>
      <c r="L24" s="45"/>
      <c r="M24" s="45"/>
    </row>
    <row r="25" spans="1:13" s="2" customFormat="1" x14ac:dyDescent="0.25">
      <c r="A25" s="46">
        <v>17</v>
      </c>
      <c r="B25" s="54" t="s">
        <v>32</v>
      </c>
      <c r="C25" s="57">
        <v>1</v>
      </c>
      <c r="D25" s="54">
        <v>89611</v>
      </c>
      <c r="E25" s="54">
        <v>8000</v>
      </c>
      <c r="F25" s="27">
        <f t="shared" si="0"/>
        <v>97611</v>
      </c>
      <c r="H25" s="45"/>
      <c r="I25" s="45"/>
      <c r="J25" s="45"/>
      <c r="K25" s="45"/>
      <c r="L25" s="45"/>
      <c r="M25" s="45"/>
    </row>
    <row r="26" spans="1:13" s="2" customFormat="1" x14ac:dyDescent="0.25">
      <c r="A26" s="46">
        <v>18</v>
      </c>
      <c r="B26" s="54" t="s">
        <v>25</v>
      </c>
      <c r="C26" s="57">
        <v>1</v>
      </c>
      <c r="D26" s="54">
        <v>89611</v>
      </c>
      <c r="E26" s="54">
        <v>8000</v>
      </c>
      <c r="F26" s="54">
        <f t="shared" si="0"/>
        <v>97611</v>
      </c>
      <c r="H26" s="45"/>
      <c r="I26" s="45"/>
      <c r="J26" s="45"/>
      <c r="K26" s="45"/>
      <c r="L26" s="45"/>
      <c r="M26" s="45"/>
    </row>
    <row r="27" spans="1:13" s="2" customFormat="1" x14ac:dyDescent="0.25">
      <c r="A27" s="46">
        <v>19</v>
      </c>
      <c r="B27" s="54" t="s">
        <v>134</v>
      </c>
      <c r="C27" s="57">
        <v>1</v>
      </c>
      <c r="D27" s="54">
        <v>92618</v>
      </c>
      <c r="E27" s="54">
        <v>8000</v>
      </c>
      <c r="F27" s="54">
        <f t="shared" si="0"/>
        <v>100618</v>
      </c>
      <c r="H27" s="45"/>
      <c r="I27" s="45"/>
      <c r="J27" s="45"/>
      <c r="K27" s="45"/>
      <c r="L27" s="45"/>
      <c r="M27" s="45"/>
    </row>
    <row r="28" spans="1:13" s="2" customFormat="1" x14ac:dyDescent="0.25">
      <c r="A28" s="46">
        <v>20</v>
      </c>
      <c r="B28" s="54" t="s">
        <v>37</v>
      </c>
      <c r="C28" s="57">
        <v>1</v>
      </c>
      <c r="D28" s="54">
        <v>89611</v>
      </c>
      <c r="E28" s="54">
        <v>8000</v>
      </c>
      <c r="F28" s="54">
        <f t="shared" si="0"/>
        <v>97611</v>
      </c>
      <c r="H28" s="6"/>
    </row>
    <row r="29" spans="1:13" s="2" customFormat="1" x14ac:dyDescent="0.25">
      <c r="A29" s="46">
        <v>21</v>
      </c>
      <c r="B29" s="54" t="s">
        <v>33</v>
      </c>
      <c r="C29" s="57">
        <v>1</v>
      </c>
      <c r="D29" s="66">
        <v>89611</v>
      </c>
      <c r="E29" s="54">
        <v>8000</v>
      </c>
      <c r="F29" s="27">
        <f>+E29+D29</f>
        <v>97611</v>
      </c>
      <c r="H29" s="45"/>
      <c r="I29" s="45"/>
      <c r="J29" s="45"/>
      <c r="K29" s="45"/>
      <c r="L29" s="45"/>
      <c r="M29" s="45"/>
    </row>
    <row r="30" spans="1:13" s="2" customFormat="1" ht="16.5" thickBot="1" x14ac:dyDescent="0.3">
      <c r="A30" s="285" t="s">
        <v>17</v>
      </c>
      <c r="B30" s="286"/>
      <c r="C30" s="14">
        <f>SUM(C9:C29)</f>
        <v>20.350000000000001</v>
      </c>
      <c r="D30" s="14">
        <f>SUM(D9:D29)</f>
        <v>1874360</v>
      </c>
      <c r="E30" s="14">
        <f>SUM(E9:E29)</f>
        <v>162000</v>
      </c>
      <c r="F30" s="14">
        <f>SUM(F9:F29)</f>
        <v>2036360</v>
      </c>
      <c r="H30" s="1"/>
    </row>
    <row r="31" spans="1:13" s="2" customFormat="1" ht="22.5" customHeight="1" x14ac:dyDescent="0.25">
      <c r="A31" s="47"/>
      <c r="B31" s="47"/>
      <c r="C31" s="48"/>
      <c r="D31" s="47"/>
      <c r="E31" s="47"/>
      <c r="F31" s="47"/>
    </row>
    <row r="32" spans="1:13" s="18" customFormat="1" ht="20.25" customHeight="1" x14ac:dyDescent="0.25">
      <c r="A32" s="251" t="s">
        <v>193</v>
      </c>
      <c r="B32" s="251"/>
      <c r="C32" s="251"/>
      <c r="D32" s="251"/>
      <c r="E32" s="251"/>
      <c r="F32" s="251"/>
    </row>
    <row r="33" spans="1:6" s="19" customFormat="1" x14ac:dyDescent="0.25">
      <c r="A33" s="159"/>
      <c r="B33" s="159" t="s">
        <v>194</v>
      </c>
      <c r="C33" s="22"/>
      <c r="D33" s="22"/>
      <c r="E33" s="22"/>
      <c r="F33" s="22"/>
    </row>
    <row r="34" spans="1:6" s="18" customFormat="1" ht="25.5" customHeight="1" x14ac:dyDescent="0.25">
      <c r="A34" s="170" t="s">
        <v>26</v>
      </c>
      <c r="B34" s="170"/>
      <c r="C34" s="170"/>
      <c r="D34" s="170"/>
      <c r="E34" s="170"/>
      <c r="F34" s="170"/>
    </row>
    <row r="35" spans="1:6" s="18" customFormat="1" ht="17.25" customHeight="1" x14ac:dyDescent="0.25">
      <c r="A35" s="131"/>
      <c r="B35" s="154" t="s">
        <v>195</v>
      </c>
      <c r="D35" s="53"/>
      <c r="E35" s="53"/>
      <c r="F35" s="53"/>
    </row>
    <row r="36" spans="1:6" s="183" customFormat="1" ht="14.25" customHeight="1" x14ac:dyDescent="0.25">
      <c r="A36" s="177"/>
      <c r="B36" s="129"/>
      <c r="C36" s="182"/>
      <c r="D36" s="182"/>
      <c r="E36" s="182"/>
      <c r="F36" s="182"/>
    </row>
  </sheetData>
  <mergeCells count="9">
    <mergeCell ref="A6:F6"/>
    <mergeCell ref="A30:B30"/>
    <mergeCell ref="A32:F32"/>
    <mergeCell ref="A1:B1"/>
    <mergeCell ref="A2:C2"/>
    <mergeCell ref="E2:F2"/>
    <mergeCell ref="E3:F3"/>
    <mergeCell ref="E4:F4"/>
    <mergeCell ref="A5:F5"/>
  </mergeCells>
  <pageMargins left="0.2" right="0.2" top="0.14583333333333334" bottom="9.6874999999999999E-3" header="0.3" footer="0.3"/>
  <pageSetup paperSize="9" scale="90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7"/>
  <sheetViews>
    <sheetView topLeftCell="A14" zoomScaleNormal="100" workbookViewId="0">
      <selection activeCell="F14" sqref="F14"/>
    </sheetView>
  </sheetViews>
  <sheetFormatPr defaultRowHeight="15" x14ac:dyDescent="0.25"/>
  <cols>
    <col min="1" max="1" width="6" style="60" customWidth="1"/>
    <col min="2" max="2" width="34.7109375" customWidth="1"/>
    <col min="3" max="3" width="16.85546875" style="5" customWidth="1"/>
    <col min="4" max="4" width="23.28515625" customWidth="1"/>
    <col min="5" max="5" width="14" customWidth="1"/>
    <col min="6" max="6" width="16.140625" customWidth="1"/>
  </cols>
  <sheetData>
    <row r="1" spans="1:7" s="7" customFormat="1" ht="16.5" hidden="1" customHeight="1" x14ac:dyDescent="0.25">
      <c r="A1" s="287"/>
      <c r="B1" s="287"/>
      <c r="C1" s="79"/>
      <c r="D1" s="79"/>
      <c r="E1" s="79"/>
      <c r="F1" s="79"/>
    </row>
    <row r="2" spans="1:7" ht="16.5" customHeight="1" x14ac:dyDescent="0.25">
      <c r="A2" s="78"/>
      <c r="B2" s="78"/>
      <c r="C2" s="106" t="s">
        <v>123</v>
      </c>
      <c r="D2" s="25"/>
      <c r="E2" s="240" t="s">
        <v>132</v>
      </c>
      <c r="F2" s="240"/>
      <c r="G2" s="160"/>
    </row>
    <row r="3" spans="1:7" s="50" customFormat="1" ht="18.75" customHeight="1" x14ac:dyDescent="0.3">
      <c r="A3" s="52"/>
      <c r="B3" s="155"/>
      <c r="C3" s="152"/>
      <c r="D3" s="52"/>
      <c r="E3" s="241" t="s">
        <v>192</v>
      </c>
      <c r="F3" s="241"/>
      <c r="G3" s="52"/>
    </row>
    <row r="4" spans="1:7" s="50" customFormat="1" ht="17.25" customHeight="1" x14ac:dyDescent="0.3">
      <c r="A4" s="153"/>
      <c r="B4" s="154"/>
      <c r="C4" s="17"/>
      <c r="D4" s="131"/>
      <c r="E4" s="259" t="s">
        <v>235</v>
      </c>
      <c r="F4" s="259"/>
      <c r="G4" s="81"/>
    </row>
    <row r="5" spans="1:7" s="2" customFormat="1" ht="18" x14ac:dyDescent="0.2">
      <c r="A5" s="289" t="s">
        <v>0</v>
      </c>
      <c r="B5" s="289"/>
      <c r="C5" s="289"/>
      <c r="D5" s="289"/>
      <c r="E5" s="289"/>
      <c r="F5" s="289"/>
    </row>
    <row r="6" spans="1:7" s="2" customFormat="1" ht="15" customHeight="1" x14ac:dyDescent="0.25">
      <c r="A6" s="290" t="s">
        <v>197</v>
      </c>
      <c r="B6" s="290"/>
      <c r="C6" s="290"/>
      <c r="D6" s="290"/>
      <c r="E6" s="290"/>
      <c r="F6" s="290"/>
    </row>
    <row r="7" spans="1:7" s="2" customFormat="1" ht="5.25" customHeight="1" thickBot="1" x14ac:dyDescent="0.25">
      <c r="A7" s="3"/>
      <c r="C7" s="23"/>
    </row>
    <row r="8" spans="1:7" s="23" customFormat="1" ht="67.5" customHeight="1" thickBot="1" x14ac:dyDescent="0.25">
      <c r="A8" s="58" t="s">
        <v>1</v>
      </c>
      <c r="B8" s="26" t="s">
        <v>19</v>
      </c>
      <c r="C8" s="26" t="s">
        <v>20</v>
      </c>
      <c r="D8" s="26" t="s">
        <v>21</v>
      </c>
      <c r="E8" s="26" t="s">
        <v>22</v>
      </c>
      <c r="F8" s="26" t="s">
        <v>6</v>
      </c>
    </row>
    <row r="9" spans="1:7" s="11" customFormat="1" ht="18" customHeight="1" x14ac:dyDescent="0.25">
      <c r="A9" s="61">
        <v>1</v>
      </c>
      <c r="B9" s="27" t="s">
        <v>27</v>
      </c>
      <c r="C9" s="56">
        <v>1</v>
      </c>
      <c r="D9" s="127">
        <v>102000</v>
      </c>
      <c r="E9" s="27">
        <v>8000</v>
      </c>
      <c r="F9" s="27">
        <f>D9+E9</f>
        <v>110000</v>
      </c>
    </row>
    <row r="10" spans="1:7" s="11" customFormat="1" ht="18" customHeight="1" x14ac:dyDescent="0.25">
      <c r="A10" s="61">
        <v>2</v>
      </c>
      <c r="B10" s="27" t="s">
        <v>28</v>
      </c>
      <c r="C10" s="56">
        <v>1</v>
      </c>
      <c r="D10" s="127">
        <v>92618</v>
      </c>
      <c r="E10" s="27">
        <v>8000</v>
      </c>
      <c r="F10" s="27">
        <f t="shared" ref="F10:F33" si="0">D10+E10</f>
        <v>100618</v>
      </c>
    </row>
    <row r="11" spans="1:7" s="11" customFormat="1" ht="18" customHeight="1" x14ac:dyDescent="0.25">
      <c r="A11" s="61">
        <v>3</v>
      </c>
      <c r="B11" s="54" t="s">
        <v>33</v>
      </c>
      <c r="C11" s="56">
        <v>1</v>
      </c>
      <c r="D11" s="128">
        <v>92618</v>
      </c>
      <c r="E11" s="27">
        <v>8000</v>
      </c>
      <c r="F11" s="27">
        <f t="shared" si="0"/>
        <v>100618</v>
      </c>
    </row>
    <row r="12" spans="1:7" s="11" customFormat="1" ht="18" customHeight="1" x14ac:dyDescent="0.25">
      <c r="A12" s="61">
        <v>4</v>
      </c>
      <c r="B12" s="54" t="s">
        <v>41</v>
      </c>
      <c r="C12" s="57">
        <v>0.8</v>
      </c>
      <c r="D12" s="128">
        <v>74094</v>
      </c>
      <c r="E12" s="54">
        <v>6400</v>
      </c>
      <c r="F12" s="27">
        <f t="shared" si="0"/>
        <v>80494</v>
      </c>
    </row>
    <row r="13" spans="1:7" s="11" customFormat="1" ht="18" customHeight="1" x14ac:dyDescent="0.25">
      <c r="A13" s="61">
        <v>5</v>
      </c>
      <c r="B13" s="54" t="s">
        <v>140</v>
      </c>
      <c r="C13" s="57">
        <v>1</v>
      </c>
      <c r="D13" s="128">
        <v>89611</v>
      </c>
      <c r="E13" s="54">
        <v>8000</v>
      </c>
      <c r="F13" s="27">
        <f t="shared" si="0"/>
        <v>97611</v>
      </c>
    </row>
    <row r="14" spans="1:7" s="11" customFormat="1" ht="18" customHeight="1" x14ac:dyDescent="0.25">
      <c r="A14" s="61">
        <v>6</v>
      </c>
      <c r="B14" s="54" t="s">
        <v>43</v>
      </c>
      <c r="C14" s="57">
        <v>1</v>
      </c>
      <c r="D14" s="128">
        <v>92618</v>
      </c>
      <c r="E14" s="54">
        <v>8000</v>
      </c>
      <c r="F14" s="27">
        <f t="shared" si="0"/>
        <v>100618</v>
      </c>
    </row>
    <row r="15" spans="1:7" s="11" customFormat="1" ht="18" customHeight="1" x14ac:dyDescent="0.25">
      <c r="A15" s="61">
        <v>7</v>
      </c>
      <c r="B15" s="54" t="s">
        <v>43</v>
      </c>
      <c r="C15" s="57">
        <v>1</v>
      </c>
      <c r="D15" s="128">
        <v>89611</v>
      </c>
      <c r="E15" s="54">
        <v>8000</v>
      </c>
      <c r="F15" s="27">
        <f t="shared" si="0"/>
        <v>97611</v>
      </c>
    </row>
    <row r="16" spans="1:7" s="11" customFormat="1" ht="18" customHeight="1" x14ac:dyDescent="0.25">
      <c r="A16" s="61">
        <v>8</v>
      </c>
      <c r="B16" s="54" t="s">
        <v>43</v>
      </c>
      <c r="C16" s="57">
        <v>1</v>
      </c>
      <c r="D16" s="128">
        <v>92618</v>
      </c>
      <c r="E16" s="54">
        <v>8000</v>
      </c>
      <c r="F16" s="27">
        <f t="shared" si="0"/>
        <v>100618</v>
      </c>
    </row>
    <row r="17" spans="1:6" s="11" customFormat="1" ht="15.75" x14ac:dyDescent="0.25">
      <c r="A17" s="61">
        <v>9</v>
      </c>
      <c r="B17" s="54" t="s">
        <v>135</v>
      </c>
      <c r="C17" s="57">
        <v>1</v>
      </c>
      <c r="D17" s="128">
        <v>89611</v>
      </c>
      <c r="E17" s="54">
        <v>8000</v>
      </c>
      <c r="F17" s="27">
        <f t="shared" si="0"/>
        <v>97611</v>
      </c>
    </row>
    <row r="18" spans="1:6" s="11" customFormat="1" ht="15.75" x14ac:dyDescent="0.25">
      <c r="A18" s="61">
        <v>10</v>
      </c>
      <c r="B18" s="54" t="s">
        <v>135</v>
      </c>
      <c r="C18" s="57">
        <v>1</v>
      </c>
      <c r="D18" s="128">
        <v>92618</v>
      </c>
      <c r="E18" s="54">
        <v>8000</v>
      </c>
      <c r="F18" s="27">
        <f t="shared" si="0"/>
        <v>100618</v>
      </c>
    </row>
    <row r="19" spans="1:6" s="11" customFormat="1" ht="15.75" x14ac:dyDescent="0.25">
      <c r="A19" s="61">
        <v>11</v>
      </c>
      <c r="B19" s="54" t="s">
        <v>135</v>
      </c>
      <c r="C19" s="57">
        <v>1</v>
      </c>
      <c r="D19" s="128">
        <v>89611</v>
      </c>
      <c r="E19" s="54">
        <v>8000</v>
      </c>
      <c r="F19" s="27">
        <f t="shared" si="0"/>
        <v>97611</v>
      </c>
    </row>
    <row r="20" spans="1:6" s="11" customFormat="1" ht="15.75" x14ac:dyDescent="0.25">
      <c r="A20" s="61">
        <v>12</v>
      </c>
      <c r="B20" s="54" t="s">
        <v>135</v>
      </c>
      <c r="C20" s="57">
        <v>1</v>
      </c>
      <c r="D20" s="128">
        <v>92618</v>
      </c>
      <c r="E20" s="54">
        <v>8000</v>
      </c>
      <c r="F20" s="27">
        <f t="shared" si="0"/>
        <v>100618</v>
      </c>
    </row>
    <row r="21" spans="1:6" s="11" customFormat="1" ht="15.75" x14ac:dyDescent="0.25">
      <c r="A21" s="61">
        <v>13</v>
      </c>
      <c r="B21" s="54" t="s">
        <v>141</v>
      </c>
      <c r="C21" s="57">
        <v>1</v>
      </c>
      <c r="D21" s="128">
        <v>89611</v>
      </c>
      <c r="E21" s="54">
        <v>8000</v>
      </c>
      <c r="F21" s="27">
        <f t="shared" si="0"/>
        <v>97611</v>
      </c>
    </row>
    <row r="22" spans="1:6" s="11" customFormat="1" ht="15.75" x14ac:dyDescent="0.25">
      <c r="A22" s="61">
        <v>14</v>
      </c>
      <c r="B22" s="54" t="s">
        <v>142</v>
      </c>
      <c r="C22" s="57">
        <v>1</v>
      </c>
      <c r="D22" s="128">
        <v>89611</v>
      </c>
      <c r="E22" s="54">
        <v>8000</v>
      </c>
      <c r="F22" s="27">
        <f t="shared" si="0"/>
        <v>97611</v>
      </c>
    </row>
    <row r="23" spans="1:6" s="11" customFormat="1" ht="15.75" x14ac:dyDescent="0.25">
      <c r="A23" s="61">
        <v>15</v>
      </c>
      <c r="B23" s="54" t="s">
        <v>143</v>
      </c>
      <c r="C23" s="57">
        <v>1</v>
      </c>
      <c r="D23" s="128">
        <v>89611</v>
      </c>
      <c r="E23" s="54">
        <v>8000</v>
      </c>
      <c r="F23" s="27">
        <f t="shared" si="0"/>
        <v>97611</v>
      </c>
    </row>
    <row r="24" spans="1:6" s="11" customFormat="1" ht="15.75" x14ac:dyDescent="0.25">
      <c r="A24" s="61">
        <v>16</v>
      </c>
      <c r="B24" s="54" t="s">
        <v>144</v>
      </c>
      <c r="C24" s="63">
        <v>0.8</v>
      </c>
      <c r="D24" s="128">
        <v>74094</v>
      </c>
      <c r="E24" s="54">
        <v>6400</v>
      </c>
      <c r="F24" s="27">
        <f t="shared" si="0"/>
        <v>80494</v>
      </c>
    </row>
    <row r="25" spans="1:6" s="11" customFormat="1" ht="15.75" x14ac:dyDescent="0.25">
      <c r="A25" s="61">
        <v>17</v>
      </c>
      <c r="B25" s="54" t="s">
        <v>48</v>
      </c>
      <c r="C25" s="57">
        <v>0.5</v>
      </c>
      <c r="D25" s="128">
        <v>44805</v>
      </c>
      <c r="E25" s="54">
        <v>4000</v>
      </c>
      <c r="F25" s="27">
        <f t="shared" si="0"/>
        <v>48805</v>
      </c>
    </row>
    <row r="26" spans="1:6" s="11" customFormat="1" ht="15.75" x14ac:dyDescent="0.25">
      <c r="A26" s="61">
        <v>18</v>
      </c>
      <c r="B26" s="54" t="s">
        <v>32</v>
      </c>
      <c r="C26" s="57">
        <v>1.5</v>
      </c>
      <c r="D26" s="128">
        <v>134416</v>
      </c>
      <c r="E26" s="54">
        <v>8000</v>
      </c>
      <c r="F26" s="27">
        <f t="shared" si="0"/>
        <v>142416</v>
      </c>
    </row>
    <row r="27" spans="1:6" s="11" customFormat="1" ht="15.75" x14ac:dyDescent="0.25">
      <c r="A27" s="61">
        <v>19</v>
      </c>
      <c r="B27" s="54" t="s">
        <v>145</v>
      </c>
      <c r="C27" s="57">
        <v>0.5</v>
      </c>
      <c r="D27" s="128">
        <v>44805</v>
      </c>
      <c r="E27" s="54">
        <v>4000</v>
      </c>
      <c r="F27" s="27">
        <f t="shared" si="0"/>
        <v>48805</v>
      </c>
    </row>
    <row r="28" spans="1:6" s="11" customFormat="1" ht="15.75" x14ac:dyDescent="0.25">
      <c r="A28" s="61">
        <v>20</v>
      </c>
      <c r="B28" s="54" t="s">
        <v>25</v>
      </c>
      <c r="C28" s="57">
        <v>0.7</v>
      </c>
      <c r="D28" s="128">
        <v>64832</v>
      </c>
      <c r="E28" s="54">
        <v>5600</v>
      </c>
      <c r="F28" s="27">
        <f t="shared" si="0"/>
        <v>70432</v>
      </c>
    </row>
    <row r="29" spans="1:6" s="11" customFormat="1" ht="15.75" x14ac:dyDescent="0.25">
      <c r="A29" s="61">
        <v>21</v>
      </c>
      <c r="B29" s="54" t="s">
        <v>146</v>
      </c>
      <c r="C29" s="57">
        <v>1</v>
      </c>
      <c r="D29" s="128">
        <v>92618</v>
      </c>
      <c r="E29" s="54">
        <v>8000</v>
      </c>
      <c r="F29" s="27">
        <f t="shared" si="0"/>
        <v>100618</v>
      </c>
    </row>
    <row r="30" spans="1:6" s="11" customFormat="1" ht="15.75" x14ac:dyDescent="0.25">
      <c r="A30" s="61">
        <v>22</v>
      </c>
      <c r="B30" s="54" t="s">
        <v>147</v>
      </c>
      <c r="C30" s="57">
        <v>1</v>
      </c>
      <c r="D30" s="128">
        <v>92618</v>
      </c>
      <c r="E30" s="54">
        <v>8000</v>
      </c>
      <c r="F30" s="27">
        <f t="shared" si="0"/>
        <v>100618</v>
      </c>
    </row>
    <row r="31" spans="1:6" s="11" customFormat="1" ht="15.75" x14ac:dyDescent="0.25">
      <c r="A31" s="61">
        <v>23</v>
      </c>
      <c r="B31" s="54" t="s">
        <v>39</v>
      </c>
      <c r="C31" s="63">
        <v>1</v>
      </c>
      <c r="D31" s="66">
        <v>92618</v>
      </c>
      <c r="E31" s="54">
        <v>8000</v>
      </c>
      <c r="F31" s="27">
        <f t="shared" si="0"/>
        <v>100618</v>
      </c>
    </row>
    <row r="32" spans="1:6" s="11" customFormat="1" ht="15.75" x14ac:dyDescent="0.25">
      <c r="A32" s="61">
        <v>24</v>
      </c>
      <c r="B32" s="54" t="s">
        <v>148</v>
      </c>
      <c r="C32" s="57">
        <v>0.8</v>
      </c>
      <c r="D32" s="66">
        <v>74094</v>
      </c>
      <c r="E32" s="54">
        <v>6400</v>
      </c>
      <c r="F32" s="27">
        <f t="shared" si="0"/>
        <v>80494</v>
      </c>
    </row>
    <row r="33" spans="1:8" s="11" customFormat="1" ht="15.75" x14ac:dyDescent="0.25">
      <c r="A33" s="61">
        <v>25</v>
      </c>
      <c r="B33" s="54" t="s">
        <v>151</v>
      </c>
      <c r="C33" s="57">
        <v>0.5</v>
      </c>
      <c r="D33" s="66">
        <v>44805</v>
      </c>
      <c r="E33" s="54">
        <v>4000</v>
      </c>
      <c r="F33" s="27">
        <f t="shared" si="0"/>
        <v>48805</v>
      </c>
    </row>
    <row r="34" spans="1:8" s="11" customFormat="1" ht="16.5" thickBot="1" x14ac:dyDescent="0.3">
      <c r="A34" s="279" t="s">
        <v>17</v>
      </c>
      <c r="B34" s="280"/>
      <c r="C34" s="96">
        <f>SUM(C9:C33)</f>
        <v>23.1</v>
      </c>
      <c r="D34" s="54">
        <f>SUM(D9:D33)</f>
        <v>2118784</v>
      </c>
      <c r="E34" s="54">
        <f>SUM(E9:E33)</f>
        <v>180800</v>
      </c>
      <c r="F34" s="27">
        <f>SUM(F9:F33)</f>
        <v>2299584</v>
      </c>
    </row>
    <row r="35" spans="1:8" s="18" customFormat="1" ht="20.25" customHeight="1" x14ac:dyDescent="0.25">
      <c r="A35" s="251" t="s">
        <v>193</v>
      </c>
      <c r="B35" s="251"/>
      <c r="C35" s="251"/>
      <c r="D35" s="251"/>
      <c r="E35" s="251"/>
      <c r="F35" s="251"/>
    </row>
    <row r="36" spans="1:8" s="19" customFormat="1" ht="15.75" x14ac:dyDescent="0.25">
      <c r="A36" s="159"/>
      <c r="B36" s="159" t="s">
        <v>194</v>
      </c>
      <c r="C36" s="22"/>
      <c r="D36" s="22"/>
      <c r="E36" s="22"/>
      <c r="F36" s="22"/>
    </row>
    <row r="37" spans="1:8" s="18" customFormat="1" ht="25.5" customHeight="1" x14ac:dyDescent="0.25">
      <c r="A37" s="170" t="s">
        <v>26</v>
      </c>
      <c r="B37" s="170"/>
      <c r="C37" s="170"/>
      <c r="D37" s="170"/>
      <c r="E37" s="170"/>
      <c r="F37" s="170"/>
    </row>
    <row r="38" spans="1:8" s="18" customFormat="1" ht="17.25" customHeight="1" x14ac:dyDescent="0.25">
      <c r="A38" s="131"/>
      <c r="B38" s="154" t="s">
        <v>195</v>
      </c>
      <c r="D38" s="53"/>
      <c r="E38" s="53"/>
      <c r="F38" s="53"/>
    </row>
    <row r="39" spans="1:8" ht="15.75" x14ac:dyDescent="0.25">
      <c r="A39" s="25"/>
      <c r="B39" s="25"/>
      <c r="C39" s="25"/>
      <c r="D39" s="25"/>
      <c r="E39" s="25"/>
      <c r="F39" s="25"/>
    </row>
    <row r="47" spans="1:8" x14ac:dyDescent="0.25">
      <c r="H47" t="s">
        <v>136</v>
      </c>
    </row>
  </sheetData>
  <mergeCells count="8">
    <mergeCell ref="A34:B34"/>
    <mergeCell ref="A35:F35"/>
    <mergeCell ref="E2:F2"/>
    <mergeCell ref="A1:B1"/>
    <mergeCell ref="A5:F5"/>
    <mergeCell ref="A6:F6"/>
    <mergeCell ref="E3:F3"/>
    <mergeCell ref="E4:F4"/>
  </mergeCells>
  <pageMargins left="0.5" right="0.25833333333333336" top="2.75E-2" bottom="4.1666666666666664E-2" header="0.3" footer="0.3"/>
  <pageSetup paperSize="9" scale="77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3"/>
  <sheetViews>
    <sheetView topLeftCell="A10" workbookViewId="0">
      <selection activeCell="E37" sqref="E37"/>
    </sheetView>
  </sheetViews>
  <sheetFormatPr defaultColWidth="9.140625" defaultRowHeight="15.75" x14ac:dyDescent="0.25"/>
  <cols>
    <col min="1" max="1" width="5.42578125" style="25" customWidth="1"/>
    <col min="2" max="2" width="24.42578125" style="25" customWidth="1"/>
    <col min="3" max="3" width="14.7109375" style="28" customWidth="1"/>
    <col min="4" max="4" width="19.42578125" style="25" customWidth="1"/>
    <col min="5" max="5" width="17.42578125" style="25" customWidth="1"/>
    <col min="6" max="6" width="19" style="25" customWidth="1"/>
    <col min="7" max="16384" width="9.140625" style="10"/>
  </cols>
  <sheetData>
    <row r="1" spans="1:8" customFormat="1" ht="16.5" customHeight="1" x14ac:dyDescent="0.25">
      <c r="A1" s="78"/>
      <c r="B1" s="78"/>
      <c r="C1" s="106" t="s">
        <v>123</v>
      </c>
      <c r="D1" s="25"/>
      <c r="E1" s="240" t="s">
        <v>132</v>
      </c>
      <c r="F1" s="240"/>
      <c r="G1" s="160"/>
    </row>
    <row r="2" spans="1:8" s="50" customFormat="1" ht="18.75" customHeight="1" x14ac:dyDescent="0.3">
      <c r="A2" s="52"/>
      <c r="B2" s="155"/>
      <c r="C2" s="152"/>
      <c r="D2" s="52"/>
      <c r="E2" s="241" t="s">
        <v>192</v>
      </c>
      <c r="F2" s="241"/>
      <c r="G2" s="52"/>
    </row>
    <row r="3" spans="1:8" s="50" customFormat="1" ht="17.25" customHeight="1" x14ac:dyDescent="0.3">
      <c r="A3" s="153"/>
      <c r="B3" s="154"/>
      <c r="C3" s="17"/>
      <c r="D3" s="131"/>
      <c r="E3" s="259" t="s">
        <v>235</v>
      </c>
      <c r="F3" s="259"/>
      <c r="G3" s="81"/>
    </row>
    <row r="4" spans="1:8" s="50" customFormat="1" ht="9.75" customHeight="1" x14ac:dyDescent="0.3">
      <c r="A4" s="76"/>
      <c r="B4" s="51"/>
      <c r="C4" s="49"/>
      <c r="D4" s="283"/>
      <c r="E4" s="283"/>
      <c r="F4" s="283"/>
      <c r="G4" s="283"/>
    </row>
    <row r="5" spans="1:8" s="11" customFormat="1" ht="18" x14ac:dyDescent="0.25">
      <c r="A5" s="289" t="s">
        <v>0</v>
      </c>
      <c r="B5" s="289"/>
      <c r="C5" s="289"/>
      <c r="D5" s="289"/>
      <c r="E5" s="289"/>
      <c r="F5" s="289"/>
    </row>
    <row r="6" spans="1:8" s="11" customFormat="1" x14ac:dyDescent="0.25">
      <c r="A6" s="292" t="s">
        <v>198</v>
      </c>
      <c r="B6" s="292"/>
      <c r="C6" s="292"/>
      <c r="D6" s="292"/>
      <c r="E6" s="292"/>
      <c r="F6" s="292"/>
    </row>
    <row r="7" spans="1:8" s="11" customFormat="1" ht="3.75" customHeight="1" thickBot="1" x14ac:dyDescent="0.3">
      <c r="A7" s="47"/>
      <c r="B7" s="47"/>
      <c r="C7" s="48"/>
      <c r="D7" s="47"/>
      <c r="E7" s="47"/>
      <c r="F7" s="47"/>
    </row>
    <row r="8" spans="1:8" s="9" customFormat="1" ht="77.25" customHeight="1" thickBot="1" x14ac:dyDescent="0.3">
      <c r="A8" s="26" t="s">
        <v>1</v>
      </c>
      <c r="B8" s="26" t="s">
        <v>19</v>
      </c>
      <c r="C8" s="26" t="s">
        <v>20</v>
      </c>
      <c r="D8" s="26" t="s">
        <v>21</v>
      </c>
      <c r="E8" s="26" t="s">
        <v>22</v>
      </c>
      <c r="F8" s="26" t="s">
        <v>6</v>
      </c>
      <c r="H8" s="9" t="s">
        <v>136</v>
      </c>
    </row>
    <row r="9" spans="1:8" s="11" customFormat="1" x14ac:dyDescent="0.25">
      <c r="A9" s="46">
        <v>1</v>
      </c>
      <c r="B9" s="27" t="s">
        <v>27</v>
      </c>
      <c r="C9" s="62">
        <v>1</v>
      </c>
      <c r="D9" s="127">
        <v>102000</v>
      </c>
      <c r="E9" s="27">
        <v>8000</v>
      </c>
      <c r="F9" s="27">
        <f>+E9+D9</f>
        <v>110000</v>
      </c>
    </row>
    <row r="10" spans="1:8" s="11" customFormat="1" x14ac:dyDescent="0.25">
      <c r="A10" s="46">
        <v>2</v>
      </c>
      <c r="B10" s="27" t="s">
        <v>28</v>
      </c>
      <c r="C10" s="62">
        <v>1</v>
      </c>
      <c r="D10" s="127">
        <v>89611</v>
      </c>
      <c r="E10" s="27">
        <v>8000</v>
      </c>
      <c r="F10" s="27">
        <f>+E10+D10</f>
        <v>97611</v>
      </c>
    </row>
    <row r="11" spans="1:8" s="11" customFormat="1" x14ac:dyDescent="0.25">
      <c r="A11" s="46">
        <v>3</v>
      </c>
      <c r="B11" s="54" t="s">
        <v>32</v>
      </c>
      <c r="C11" s="63">
        <v>1</v>
      </c>
      <c r="D11" s="128">
        <v>92618</v>
      </c>
      <c r="E11" s="54">
        <v>8000</v>
      </c>
      <c r="F11" s="27">
        <f t="shared" ref="F11:F27" si="0">+E11+D11</f>
        <v>100618</v>
      </c>
    </row>
    <row r="12" spans="1:8" s="11" customFormat="1" x14ac:dyDescent="0.25">
      <c r="A12" s="46">
        <v>4</v>
      </c>
      <c r="B12" s="54" t="s">
        <v>43</v>
      </c>
      <c r="C12" s="63">
        <v>1</v>
      </c>
      <c r="D12" s="128">
        <v>89611</v>
      </c>
      <c r="E12" s="54">
        <v>8000</v>
      </c>
      <c r="F12" s="27">
        <f t="shared" si="0"/>
        <v>97611</v>
      </c>
    </row>
    <row r="13" spans="1:8" s="11" customFormat="1" x14ac:dyDescent="0.25">
      <c r="A13" s="46">
        <v>5</v>
      </c>
      <c r="B13" s="54" t="s">
        <v>43</v>
      </c>
      <c r="C13" s="63">
        <v>1</v>
      </c>
      <c r="D13" s="128">
        <v>89611</v>
      </c>
      <c r="E13" s="54">
        <v>8000</v>
      </c>
      <c r="F13" s="27">
        <f t="shared" si="0"/>
        <v>97611</v>
      </c>
    </row>
    <row r="14" spans="1:8" s="11" customFormat="1" x14ac:dyDescent="0.25">
      <c r="A14" s="46">
        <v>6</v>
      </c>
      <c r="B14" s="54" t="s">
        <v>43</v>
      </c>
      <c r="C14" s="63">
        <v>1</v>
      </c>
      <c r="D14" s="128">
        <v>92618</v>
      </c>
      <c r="E14" s="54">
        <v>8000</v>
      </c>
      <c r="F14" s="27">
        <f t="shared" si="0"/>
        <v>100618</v>
      </c>
    </row>
    <row r="15" spans="1:8" s="11" customFormat="1" x14ac:dyDescent="0.25">
      <c r="A15" s="46">
        <v>7</v>
      </c>
      <c r="B15" s="54" t="s">
        <v>43</v>
      </c>
      <c r="C15" s="63">
        <v>1</v>
      </c>
      <c r="D15" s="128">
        <v>92618</v>
      </c>
      <c r="E15" s="54">
        <v>8000</v>
      </c>
      <c r="F15" s="27">
        <f t="shared" ref="F15:F19" si="1">+E15+D15</f>
        <v>100618</v>
      </c>
    </row>
    <row r="16" spans="1:8" s="11" customFormat="1" x14ac:dyDescent="0.25">
      <c r="A16" s="46">
        <v>8</v>
      </c>
      <c r="B16" s="54" t="s">
        <v>135</v>
      </c>
      <c r="C16" s="63">
        <v>1</v>
      </c>
      <c r="D16" s="128">
        <v>92618</v>
      </c>
      <c r="E16" s="54">
        <v>8000</v>
      </c>
      <c r="F16" s="27">
        <f t="shared" si="1"/>
        <v>100618</v>
      </c>
    </row>
    <row r="17" spans="1:10" s="11" customFormat="1" x14ac:dyDescent="0.25">
      <c r="A17" s="46">
        <v>9</v>
      </c>
      <c r="B17" s="54" t="s">
        <v>44</v>
      </c>
      <c r="C17" s="63">
        <v>1</v>
      </c>
      <c r="D17" s="128">
        <v>92618</v>
      </c>
      <c r="E17" s="54">
        <v>8000</v>
      </c>
      <c r="F17" s="27">
        <f t="shared" si="1"/>
        <v>100618</v>
      </c>
    </row>
    <row r="18" spans="1:10" s="11" customFormat="1" x14ac:dyDescent="0.25">
      <c r="A18" s="46">
        <v>10</v>
      </c>
      <c r="B18" s="54" t="s">
        <v>44</v>
      </c>
      <c r="C18" s="63">
        <v>1</v>
      </c>
      <c r="D18" s="128">
        <v>92618</v>
      </c>
      <c r="E18" s="54">
        <v>8000</v>
      </c>
      <c r="F18" s="27">
        <f t="shared" si="1"/>
        <v>100618</v>
      </c>
    </row>
    <row r="19" spans="1:10" s="11" customFormat="1" x14ac:dyDescent="0.25">
      <c r="A19" s="46">
        <v>11</v>
      </c>
      <c r="B19" s="54" t="s">
        <v>44</v>
      </c>
      <c r="C19" s="63">
        <v>1</v>
      </c>
      <c r="D19" s="128">
        <v>92618</v>
      </c>
      <c r="E19" s="54">
        <v>8000</v>
      </c>
      <c r="F19" s="27">
        <f t="shared" si="1"/>
        <v>100618</v>
      </c>
    </row>
    <row r="20" spans="1:10" s="11" customFormat="1" x14ac:dyDescent="0.25">
      <c r="A20" s="46">
        <v>12</v>
      </c>
      <c r="B20" s="54" t="s">
        <v>45</v>
      </c>
      <c r="C20" s="63">
        <v>1</v>
      </c>
      <c r="D20" s="128">
        <v>92618</v>
      </c>
      <c r="E20" s="54">
        <v>8000</v>
      </c>
      <c r="F20" s="27">
        <f t="shared" si="0"/>
        <v>100618</v>
      </c>
    </row>
    <row r="21" spans="1:10" s="11" customFormat="1" x14ac:dyDescent="0.25">
      <c r="A21" s="46">
        <v>13</v>
      </c>
      <c r="B21" s="54" t="s">
        <v>41</v>
      </c>
      <c r="C21" s="63">
        <v>1</v>
      </c>
      <c r="D21" s="128">
        <v>89611</v>
      </c>
      <c r="E21" s="54">
        <v>8000</v>
      </c>
      <c r="F21" s="27">
        <f t="shared" ref="F21:F23" si="2">+E21+D21</f>
        <v>97611</v>
      </c>
      <c r="J21" s="11" t="s">
        <v>136</v>
      </c>
    </row>
    <row r="22" spans="1:10" s="11" customFormat="1" x14ac:dyDescent="0.25">
      <c r="A22" s="46">
        <v>14</v>
      </c>
      <c r="B22" s="54" t="s">
        <v>46</v>
      </c>
      <c r="C22" s="63">
        <v>1</v>
      </c>
      <c r="D22" s="128">
        <v>92618</v>
      </c>
      <c r="E22" s="54">
        <v>8000</v>
      </c>
      <c r="F22" s="27">
        <f t="shared" si="2"/>
        <v>100618</v>
      </c>
    </row>
    <row r="23" spans="1:10" s="11" customFormat="1" x14ac:dyDescent="0.25">
      <c r="A23" s="46">
        <v>15</v>
      </c>
      <c r="B23" s="54" t="s">
        <v>47</v>
      </c>
      <c r="C23" s="63">
        <v>1</v>
      </c>
      <c r="D23" s="128">
        <v>92618</v>
      </c>
      <c r="E23" s="54">
        <v>8000</v>
      </c>
      <c r="F23" s="27">
        <f t="shared" si="2"/>
        <v>100618</v>
      </c>
    </row>
    <row r="24" spans="1:10" s="11" customFormat="1" x14ac:dyDescent="0.25">
      <c r="A24" s="46">
        <v>16</v>
      </c>
      <c r="B24" s="54" t="s">
        <v>131</v>
      </c>
      <c r="C24" s="57">
        <v>1</v>
      </c>
      <c r="D24" s="128">
        <v>92618</v>
      </c>
      <c r="E24" s="54">
        <v>8000</v>
      </c>
      <c r="F24" s="54">
        <f t="shared" si="0"/>
        <v>100618</v>
      </c>
    </row>
    <row r="25" spans="1:10" s="11" customFormat="1" x14ac:dyDescent="0.25">
      <c r="A25" s="46">
        <v>17</v>
      </c>
      <c r="B25" s="54" t="s">
        <v>48</v>
      </c>
      <c r="C25" s="57">
        <v>1</v>
      </c>
      <c r="D25" s="128">
        <v>92618</v>
      </c>
      <c r="E25" s="54">
        <v>8000</v>
      </c>
      <c r="F25" s="54">
        <f t="shared" si="0"/>
        <v>100618</v>
      </c>
    </row>
    <row r="26" spans="1:10" s="11" customFormat="1" x14ac:dyDescent="0.25">
      <c r="A26" s="46">
        <v>18</v>
      </c>
      <c r="B26" s="54" t="s">
        <v>25</v>
      </c>
      <c r="C26" s="57">
        <v>1</v>
      </c>
      <c r="D26" s="128">
        <v>89611</v>
      </c>
      <c r="E26" s="54">
        <v>8000</v>
      </c>
      <c r="F26" s="54">
        <f t="shared" si="0"/>
        <v>97611</v>
      </c>
    </row>
    <row r="27" spans="1:10" s="11" customFormat="1" x14ac:dyDescent="0.25">
      <c r="A27" s="46">
        <v>19</v>
      </c>
      <c r="B27" s="54" t="s">
        <v>49</v>
      </c>
      <c r="C27" s="57">
        <v>1</v>
      </c>
      <c r="D27" s="128">
        <v>92618</v>
      </c>
      <c r="E27" s="54">
        <v>8000</v>
      </c>
      <c r="F27" s="54">
        <f t="shared" si="0"/>
        <v>100618</v>
      </c>
    </row>
    <row r="28" spans="1:10" s="11" customFormat="1" ht="30" customHeight="1" x14ac:dyDescent="0.25">
      <c r="A28" s="291" t="s">
        <v>17</v>
      </c>
      <c r="B28" s="291"/>
      <c r="C28" s="103">
        <f>SUM(C9:C27)</f>
        <v>19</v>
      </c>
      <c r="D28" s="12">
        <f>SUM(D9:D27)</f>
        <v>1754089</v>
      </c>
      <c r="E28" s="12">
        <f>SUM(E9:E27)</f>
        <v>152000</v>
      </c>
      <c r="F28" s="12">
        <f>SUM(F9:F27)</f>
        <v>1906089</v>
      </c>
    </row>
    <row r="29" spans="1:10" s="18" customFormat="1" ht="20.25" customHeight="1" x14ac:dyDescent="0.25">
      <c r="A29" s="251" t="s">
        <v>193</v>
      </c>
      <c r="B29" s="251"/>
      <c r="C29" s="251"/>
      <c r="D29" s="251"/>
      <c r="E29" s="251"/>
      <c r="F29" s="251"/>
    </row>
    <row r="30" spans="1:10" s="19" customFormat="1" x14ac:dyDescent="0.25">
      <c r="A30" s="159"/>
      <c r="B30" s="159" t="s">
        <v>194</v>
      </c>
      <c r="C30" s="22"/>
      <c r="D30" s="22"/>
      <c r="E30" s="22"/>
      <c r="F30" s="22"/>
    </row>
    <row r="31" spans="1:10" s="18" customFormat="1" ht="25.5" customHeight="1" x14ac:dyDescent="0.25">
      <c r="A31" s="170" t="s">
        <v>26</v>
      </c>
      <c r="B31" s="170"/>
      <c r="C31" s="170"/>
      <c r="D31" s="170"/>
      <c r="E31" s="170"/>
      <c r="F31" s="170"/>
    </row>
    <row r="32" spans="1:10" s="18" customFormat="1" ht="17.25" customHeight="1" x14ac:dyDescent="0.25">
      <c r="A32" s="131"/>
      <c r="B32" s="154" t="s">
        <v>195</v>
      </c>
      <c r="D32" s="53"/>
      <c r="E32" s="53"/>
      <c r="F32" s="53"/>
    </row>
    <row r="33" spans="1:6" customFormat="1" x14ac:dyDescent="0.25">
      <c r="A33" s="25"/>
      <c r="B33" s="25"/>
      <c r="C33" s="25"/>
      <c r="D33" s="25"/>
      <c r="E33" s="25"/>
      <c r="F33" s="25"/>
    </row>
  </sheetData>
  <mergeCells count="8">
    <mergeCell ref="A29:F29"/>
    <mergeCell ref="E1:F1"/>
    <mergeCell ref="E3:F3"/>
    <mergeCell ref="E2:F2"/>
    <mergeCell ref="A28:B28"/>
    <mergeCell ref="A6:F6"/>
    <mergeCell ref="A5:F5"/>
    <mergeCell ref="D4:G4"/>
  </mergeCells>
  <pageMargins left="0.2" right="0.2" top="0.2084375" bottom="0.2265625" header="0.2" footer="0.3"/>
  <pageSetup paperSize="9" scale="87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5"/>
  <sheetViews>
    <sheetView zoomScaleNormal="100" workbookViewId="0">
      <selection activeCell="F20" sqref="F20"/>
    </sheetView>
  </sheetViews>
  <sheetFormatPr defaultColWidth="9.140625" defaultRowHeight="15.75" x14ac:dyDescent="0.25"/>
  <cols>
    <col min="1" max="1" width="6.28515625" style="10" customWidth="1"/>
    <col min="2" max="2" width="33.85546875" style="10" customWidth="1"/>
    <col min="3" max="3" width="12.85546875" style="10" customWidth="1"/>
    <col min="4" max="4" width="9.140625" style="10" customWidth="1"/>
    <col min="5" max="5" width="14.28515625" style="10" customWidth="1"/>
    <col min="6" max="6" width="11.7109375" style="10" customWidth="1"/>
    <col min="7" max="7" width="13" customWidth="1"/>
    <col min="8" max="8" width="9.140625" style="10"/>
    <col min="9" max="9" width="10.28515625" style="10" bestFit="1" customWidth="1"/>
    <col min="10" max="16384" width="9.140625" style="10"/>
  </cols>
  <sheetData>
    <row r="1" spans="1:7" customFormat="1" ht="16.5" customHeight="1" x14ac:dyDescent="0.25">
      <c r="A1" s="78"/>
      <c r="B1" s="78"/>
      <c r="C1" s="106" t="s">
        <v>123</v>
      </c>
      <c r="D1" s="25"/>
      <c r="E1" s="240" t="s">
        <v>132</v>
      </c>
      <c r="F1" s="240"/>
      <c r="G1" s="240"/>
    </row>
    <row r="2" spans="1:7" s="50" customFormat="1" ht="18.75" customHeight="1" x14ac:dyDescent="0.3">
      <c r="A2" s="52"/>
      <c r="B2" s="155"/>
      <c r="C2" s="152"/>
      <c r="D2" s="52"/>
      <c r="E2" s="241" t="s">
        <v>192</v>
      </c>
      <c r="F2" s="241"/>
      <c r="G2" s="241"/>
    </row>
    <row r="3" spans="1:7" s="50" customFormat="1" ht="17.25" customHeight="1" x14ac:dyDescent="0.3">
      <c r="A3" s="153"/>
      <c r="B3" s="154"/>
      <c r="C3" s="17"/>
      <c r="D3" s="131"/>
      <c r="E3" s="259" t="s">
        <v>235</v>
      </c>
      <c r="F3" s="259"/>
      <c r="G3" s="259"/>
    </row>
    <row r="4" spans="1:7" s="11" customFormat="1" ht="18" x14ac:dyDescent="0.25">
      <c r="A4" s="289" t="s">
        <v>0</v>
      </c>
      <c r="B4" s="289"/>
      <c r="C4" s="289"/>
      <c r="D4" s="289"/>
      <c r="E4" s="289"/>
      <c r="F4" s="289"/>
    </row>
    <row r="5" spans="1:7" s="11" customFormat="1" x14ac:dyDescent="0.25">
      <c r="A5" s="293" t="s">
        <v>182</v>
      </c>
      <c r="B5" s="293"/>
      <c r="C5" s="293"/>
      <c r="D5" s="293"/>
      <c r="E5" s="293"/>
      <c r="F5" s="293"/>
      <c r="G5" s="172"/>
    </row>
    <row r="6" spans="1:7" s="11" customFormat="1" ht="16.5" thickBot="1" x14ac:dyDescent="0.3">
      <c r="G6" s="2"/>
    </row>
    <row r="7" spans="1:7" s="9" customFormat="1" ht="85.5" customHeight="1" thickBot="1" x14ac:dyDescent="0.3">
      <c r="A7" s="31" t="s">
        <v>1</v>
      </c>
      <c r="B7" s="31" t="s">
        <v>181</v>
      </c>
      <c r="C7" s="31" t="s">
        <v>20</v>
      </c>
      <c r="D7" s="31" t="s">
        <v>183</v>
      </c>
      <c r="E7" s="31" t="s">
        <v>180</v>
      </c>
      <c r="F7" s="31" t="s">
        <v>184</v>
      </c>
      <c r="G7" s="26" t="s">
        <v>6</v>
      </c>
    </row>
    <row r="8" spans="1:7" s="137" customFormat="1" ht="14.25" customHeight="1" x14ac:dyDescent="0.25">
      <c r="A8" s="138">
        <v>1</v>
      </c>
      <c r="B8" s="138">
        <v>2</v>
      </c>
      <c r="C8" s="138">
        <v>3</v>
      </c>
      <c r="D8" s="138">
        <v>4</v>
      </c>
      <c r="E8" s="138">
        <v>5</v>
      </c>
      <c r="F8" s="138">
        <v>6</v>
      </c>
      <c r="G8" s="27">
        <v>7</v>
      </c>
    </row>
    <row r="9" spans="1:7" s="11" customFormat="1" ht="18.75" customHeight="1" x14ac:dyDescent="0.25">
      <c r="A9" s="57">
        <v>1</v>
      </c>
      <c r="B9" s="54" t="s">
        <v>50</v>
      </c>
      <c r="C9" s="57">
        <v>1</v>
      </c>
      <c r="D9" s="57"/>
      <c r="E9" s="173">
        <v>102000</v>
      </c>
      <c r="F9" s="173">
        <v>8000</v>
      </c>
      <c r="G9" s="27">
        <f t="shared" ref="G9:G21" si="0">E9+F9</f>
        <v>110000</v>
      </c>
    </row>
    <row r="10" spans="1:7" s="11" customFormat="1" ht="18.75" customHeight="1" x14ac:dyDescent="0.25">
      <c r="A10" s="57">
        <v>2</v>
      </c>
      <c r="B10" s="65" t="s">
        <v>10</v>
      </c>
      <c r="C10" s="67">
        <v>0.5</v>
      </c>
      <c r="D10" s="67"/>
      <c r="E10" s="173">
        <v>46309</v>
      </c>
      <c r="F10" s="173">
        <v>4000</v>
      </c>
      <c r="G10" s="27">
        <f t="shared" si="0"/>
        <v>50309</v>
      </c>
    </row>
    <row r="11" spans="1:7" s="11" customFormat="1" ht="18.75" customHeight="1" x14ac:dyDescent="0.25">
      <c r="A11" s="57">
        <v>3</v>
      </c>
      <c r="B11" s="65" t="s">
        <v>51</v>
      </c>
      <c r="C11" s="67">
        <v>1</v>
      </c>
      <c r="D11" s="67"/>
      <c r="E11" s="173">
        <v>89611</v>
      </c>
      <c r="F11" s="173">
        <v>8000</v>
      </c>
      <c r="G11" s="27">
        <f t="shared" si="0"/>
        <v>97611</v>
      </c>
    </row>
    <row r="12" spans="1:7" s="11" customFormat="1" ht="18.75" customHeight="1" x14ac:dyDescent="0.25">
      <c r="A12" s="57">
        <v>4</v>
      </c>
      <c r="B12" s="65" t="s">
        <v>52</v>
      </c>
      <c r="C12" s="67">
        <v>1</v>
      </c>
      <c r="D12" s="67"/>
      <c r="E12" s="173">
        <v>89611</v>
      </c>
      <c r="F12" s="173">
        <v>8000</v>
      </c>
      <c r="G12" s="27">
        <f t="shared" si="0"/>
        <v>97611</v>
      </c>
    </row>
    <row r="13" spans="1:7" s="11" customFormat="1" ht="18.75" customHeight="1" x14ac:dyDescent="0.25">
      <c r="A13" s="57">
        <v>5</v>
      </c>
      <c r="B13" s="65" t="s">
        <v>54</v>
      </c>
      <c r="C13" s="57">
        <v>1</v>
      </c>
      <c r="D13" s="57"/>
      <c r="E13" s="173">
        <v>92618</v>
      </c>
      <c r="F13" s="173">
        <v>8000</v>
      </c>
      <c r="G13" s="27">
        <f t="shared" si="0"/>
        <v>100618</v>
      </c>
    </row>
    <row r="14" spans="1:7" s="11" customFormat="1" ht="18.75" customHeight="1" x14ac:dyDescent="0.25">
      <c r="A14" s="57">
        <v>6</v>
      </c>
      <c r="B14" s="65" t="s">
        <v>179</v>
      </c>
      <c r="C14" s="67">
        <v>1</v>
      </c>
      <c r="D14" s="67"/>
      <c r="E14" s="173">
        <v>92618</v>
      </c>
      <c r="F14" s="173">
        <v>8000</v>
      </c>
      <c r="G14" s="27">
        <f t="shared" si="0"/>
        <v>100618</v>
      </c>
    </row>
    <row r="15" spans="1:7" s="11" customFormat="1" ht="18.75" customHeight="1" x14ac:dyDescent="0.25">
      <c r="A15" s="57">
        <v>7</v>
      </c>
      <c r="B15" s="54" t="s">
        <v>53</v>
      </c>
      <c r="C15" s="67">
        <v>1</v>
      </c>
      <c r="D15" s="67"/>
      <c r="E15" s="173">
        <v>92618</v>
      </c>
      <c r="F15" s="173">
        <v>8000</v>
      </c>
      <c r="G15" s="27">
        <f t="shared" si="0"/>
        <v>100618</v>
      </c>
    </row>
    <row r="16" spans="1:7" s="11" customFormat="1" ht="15.75" customHeight="1" x14ac:dyDescent="0.25">
      <c r="A16" s="57">
        <v>8</v>
      </c>
      <c r="B16" s="65" t="s">
        <v>15</v>
      </c>
      <c r="C16" s="67">
        <v>0.5</v>
      </c>
      <c r="D16" s="67"/>
      <c r="E16" s="173">
        <v>46309</v>
      </c>
      <c r="F16" s="173">
        <v>4000</v>
      </c>
      <c r="G16" s="27">
        <f t="shared" si="0"/>
        <v>50309</v>
      </c>
    </row>
    <row r="17" spans="1:7" s="11" customFormat="1" ht="15.75" customHeight="1" x14ac:dyDescent="0.25">
      <c r="A17" s="57">
        <v>9</v>
      </c>
      <c r="B17" s="65" t="s">
        <v>178</v>
      </c>
      <c r="C17" s="67">
        <v>0.5</v>
      </c>
      <c r="D17" s="67"/>
      <c r="E17" s="173">
        <v>46309</v>
      </c>
      <c r="F17" s="173">
        <v>4000</v>
      </c>
      <c r="G17" s="27">
        <f t="shared" si="0"/>
        <v>50309</v>
      </c>
    </row>
    <row r="18" spans="1:7" s="11" customFormat="1" ht="15.75" customHeight="1" x14ac:dyDescent="0.25">
      <c r="A18" s="57">
        <v>10</v>
      </c>
      <c r="B18" s="65" t="s">
        <v>16</v>
      </c>
      <c r="C18" s="67">
        <v>1</v>
      </c>
      <c r="D18" s="67"/>
      <c r="E18" s="173">
        <v>89611</v>
      </c>
      <c r="F18" s="173">
        <v>8000</v>
      </c>
      <c r="G18" s="27">
        <f t="shared" si="0"/>
        <v>97611</v>
      </c>
    </row>
    <row r="19" spans="1:7" s="11" customFormat="1" ht="15.75" customHeight="1" x14ac:dyDescent="0.25">
      <c r="A19" s="57">
        <v>11</v>
      </c>
      <c r="B19" s="65" t="s">
        <v>16</v>
      </c>
      <c r="C19" s="67">
        <v>1</v>
      </c>
      <c r="D19" s="67"/>
      <c r="E19" s="173">
        <v>89611</v>
      </c>
      <c r="F19" s="173">
        <v>8000</v>
      </c>
      <c r="G19" s="27">
        <f t="shared" si="0"/>
        <v>97611</v>
      </c>
    </row>
    <row r="20" spans="1:7" s="11" customFormat="1" ht="15.75" customHeight="1" x14ac:dyDescent="0.25">
      <c r="A20" s="57">
        <v>12</v>
      </c>
      <c r="B20" s="136" t="s">
        <v>177</v>
      </c>
      <c r="C20" s="67">
        <v>1</v>
      </c>
      <c r="D20" s="67"/>
      <c r="E20" s="173">
        <v>89611</v>
      </c>
      <c r="F20" s="173">
        <v>8000</v>
      </c>
      <c r="G20" s="27">
        <f t="shared" si="0"/>
        <v>97611</v>
      </c>
    </row>
    <row r="21" spans="1:7" s="11" customFormat="1" ht="15.75" customHeight="1" x14ac:dyDescent="0.25">
      <c r="A21" s="57">
        <v>13</v>
      </c>
      <c r="B21" s="136" t="s">
        <v>177</v>
      </c>
      <c r="C21" s="67">
        <v>1</v>
      </c>
      <c r="D21" s="139"/>
      <c r="E21" s="174">
        <v>89611</v>
      </c>
      <c r="F21" s="174">
        <v>8000</v>
      </c>
      <c r="G21" s="27">
        <f t="shared" si="0"/>
        <v>97611</v>
      </c>
    </row>
    <row r="22" spans="1:7" s="11" customFormat="1" ht="15.75" customHeight="1" x14ac:dyDescent="0.25">
      <c r="A22" s="57"/>
      <c r="B22" s="140" t="s">
        <v>185</v>
      </c>
      <c r="C22" s="141">
        <f>C9+C10+C11+C12+C13+C14+C15+C16+C17+C18+C19+C20+C21</f>
        <v>11.5</v>
      </c>
      <c r="D22" s="67"/>
      <c r="E22" s="143">
        <f>E9+E10+E11+E12+E13+E14+E15+E16+E17+E18+E19+E20+E21</f>
        <v>1056447</v>
      </c>
      <c r="F22" s="143">
        <f>F9+F10+F11+F12+F13+F14+F15+F16+F17+F18+F19+F20+F21</f>
        <v>92000</v>
      </c>
      <c r="G22" s="27">
        <f>G9+G10+G11+G12+G13+G14+G15+G16+G17+G18+G19+G20+G21</f>
        <v>1148447</v>
      </c>
    </row>
    <row r="23" spans="1:7" s="11" customFormat="1" ht="15.75" customHeight="1" x14ac:dyDescent="0.25">
      <c r="A23" s="57"/>
      <c r="B23" s="59" t="s">
        <v>55</v>
      </c>
      <c r="C23" s="67"/>
      <c r="D23" s="67">
        <v>575.5</v>
      </c>
      <c r="E23" s="143">
        <v>2182791</v>
      </c>
      <c r="F23" s="174">
        <v>161998</v>
      </c>
      <c r="G23" s="54">
        <f>E23+F23</f>
        <v>2344789</v>
      </c>
    </row>
    <row r="24" spans="1:7" s="11" customFormat="1" ht="15.75" customHeight="1" x14ac:dyDescent="0.25">
      <c r="A24" s="57"/>
      <c r="B24" s="13" t="s">
        <v>186</v>
      </c>
      <c r="C24" s="130"/>
      <c r="D24" s="130"/>
      <c r="E24" s="175">
        <v>2182791</v>
      </c>
      <c r="F24" s="175">
        <v>161998</v>
      </c>
      <c r="G24" s="54">
        <f>G23+G22</f>
        <v>3493236</v>
      </c>
    </row>
    <row r="25" spans="1:7" s="18" customFormat="1" ht="24" customHeight="1" x14ac:dyDescent="0.25">
      <c r="A25" s="251" t="s">
        <v>193</v>
      </c>
      <c r="B25" s="251"/>
      <c r="C25" s="251"/>
      <c r="D25" s="251"/>
      <c r="E25" s="251"/>
      <c r="F25" s="251"/>
      <c r="G25" s="171"/>
    </row>
    <row r="26" spans="1:7" s="19" customFormat="1" x14ac:dyDescent="0.25">
      <c r="A26" s="154"/>
      <c r="B26" s="154" t="s">
        <v>194</v>
      </c>
      <c r="C26" s="20"/>
      <c r="D26" s="20"/>
      <c r="E26" s="20"/>
      <c r="F26" s="20"/>
    </row>
    <row r="27" spans="1:7" s="18" customFormat="1" ht="21" customHeight="1" x14ac:dyDescent="0.25">
      <c r="A27" s="170" t="s">
        <v>26</v>
      </c>
      <c r="B27" s="170"/>
      <c r="C27" s="170"/>
      <c r="D27" s="170"/>
      <c r="E27" s="170"/>
      <c r="F27" s="170"/>
      <c r="G27" s="171"/>
    </row>
    <row r="28" spans="1:7" s="18" customFormat="1" ht="17.25" customHeight="1" x14ac:dyDescent="0.25">
      <c r="A28" s="131"/>
      <c r="B28" s="154" t="s">
        <v>195</v>
      </c>
      <c r="D28" s="53"/>
      <c r="E28" s="53"/>
      <c r="F28" s="53"/>
    </row>
    <row r="29" spans="1:7" customFormat="1" x14ac:dyDescent="0.25">
      <c r="A29" s="25"/>
      <c r="B29" s="25"/>
      <c r="C29" s="25"/>
      <c r="D29" s="25"/>
      <c r="E29" s="25"/>
      <c r="F29" s="25"/>
    </row>
    <row r="30" spans="1:7" s="80" customFormat="1" ht="15.75" customHeight="1" x14ac:dyDescent="0.25">
      <c r="G30" s="45"/>
    </row>
    <row r="31" spans="1:7" s="80" customFormat="1" ht="15.75" customHeight="1" x14ac:dyDescent="0.25">
      <c r="G31" s="45"/>
    </row>
    <row r="32" spans="1:7" s="80" customFormat="1" ht="15.75" customHeight="1" x14ac:dyDescent="0.25">
      <c r="G32" s="45"/>
    </row>
    <row r="33" spans="7:7" s="80" customFormat="1" ht="15.75" customHeight="1" x14ac:dyDescent="0.25">
      <c r="G33" s="1"/>
    </row>
    <row r="34" spans="7:7" s="80" customFormat="1" ht="15.75" customHeight="1" x14ac:dyDescent="0.25">
      <c r="G34" s="129"/>
    </row>
    <row r="35" spans="7:7" s="80" customFormat="1" ht="15.75" customHeight="1" x14ac:dyDescent="0.25">
      <c r="G35" s="20"/>
    </row>
  </sheetData>
  <mergeCells count="6">
    <mergeCell ref="A25:F25"/>
    <mergeCell ref="E1:G1"/>
    <mergeCell ref="E2:G2"/>
    <mergeCell ref="E3:G3"/>
    <mergeCell ref="A4:F4"/>
    <mergeCell ref="A5:F5"/>
  </mergeCells>
  <pageMargins left="0.35416666666666669" right="0.22916666666666666" top="0.10770833333333334" bottom="0.21" header="0.2" footer="0.21"/>
  <pageSetup paperSize="9" scale="88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6"/>
  <sheetViews>
    <sheetView zoomScaleNormal="100" workbookViewId="0">
      <selection activeCell="M19" sqref="M19"/>
    </sheetView>
  </sheetViews>
  <sheetFormatPr defaultRowHeight="15.75" x14ac:dyDescent="0.25"/>
  <cols>
    <col min="1" max="1" width="10.28515625" style="10" customWidth="1"/>
    <col min="2" max="2" width="32.5703125" style="10" customWidth="1"/>
    <col min="3" max="3" width="14.7109375" style="10" customWidth="1"/>
    <col min="4" max="4" width="13.7109375" style="10" customWidth="1"/>
    <col min="5" max="5" width="17.28515625" style="10" customWidth="1"/>
    <col min="6" max="6" width="15.28515625" style="10" customWidth="1"/>
    <col min="7" max="7" width="13.7109375" style="10" customWidth="1"/>
    <col min="8" max="255" width="9.140625" style="10"/>
    <col min="256" max="256" width="9.28515625" style="10" customWidth="1"/>
    <col min="257" max="257" width="36.7109375" style="10" customWidth="1"/>
    <col min="258" max="258" width="38.28515625" style="10" customWidth="1"/>
    <col min="259" max="259" width="14.42578125" style="10" customWidth="1"/>
    <col min="260" max="260" width="21.5703125" style="10" customWidth="1"/>
    <col min="261" max="261" width="17.7109375" style="10" customWidth="1"/>
    <col min="262" max="262" width="15.42578125" style="10" customWidth="1"/>
    <col min="263" max="263" width="10.85546875" style="10" customWidth="1"/>
    <col min="264" max="511" width="9.140625" style="10"/>
    <col min="512" max="512" width="9.28515625" style="10" customWidth="1"/>
    <col min="513" max="513" width="36.7109375" style="10" customWidth="1"/>
    <col min="514" max="514" width="38.28515625" style="10" customWidth="1"/>
    <col min="515" max="515" width="14.42578125" style="10" customWidth="1"/>
    <col min="516" max="516" width="21.5703125" style="10" customWidth="1"/>
    <col min="517" max="517" width="17.7109375" style="10" customWidth="1"/>
    <col min="518" max="518" width="15.42578125" style="10" customWidth="1"/>
    <col min="519" max="519" width="10.85546875" style="10" customWidth="1"/>
    <col min="520" max="767" width="9.140625" style="10"/>
    <col min="768" max="768" width="9.28515625" style="10" customWidth="1"/>
    <col min="769" max="769" width="36.7109375" style="10" customWidth="1"/>
    <col min="770" max="770" width="38.28515625" style="10" customWidth="1"/>
    <col min="771" max="771" width="14.42578125" style="10" customWidth="1"/>
    <col min="772" max="772" width="21.5703125" style="10" customWidth="1"/>
    <col min="773" max="773" width="17.7109375" style="10" customWidth="1"/>
    <col min="774" max="774" width="15.42578125" style="10" customWidth="1"/>
    <col min="775" max="775" width="10.85546875" style="10" customWidth="1"/>
    <col min="776" max="1023" width="9.140625" style="10"/>
    <col min="1024" max="1024" width="9.28515625" style="10" customWidth="1"/>
    <col min="1025" max="1025" width="36.7109375" style="10" customWidth="1"/>
    <col min="1026" max="1026" width="38.28515625" style="10" customWidth="1"/>
    <col min="1027" max="1027" width="14.42578125" style="10" customWidth="1"/>
    <col min="1028" max="1028" width="21.5703125" style="10" customWidth="1"/>
    <col min="1029" max="1029" width="17.7109375" style="10" customWidth="1"/>
    <col min="1030" max="1030" width="15.42578125" style="10" customWidth="1"/>
    <col min="1031" max="1031" width="10.85546875" style="10" customWidth="1"/>
    <col min="1032" max="1279" width="9.140625" style="10"/>
    <col min="1280" max="1280" width="9.28515625" style="10" customWidth="1"/>
    <col min="1281" max="1281" width="36.7109375" style="10" customWidth="1"/>
    <col min="1282" max="1282" width="38.28515625" style="10" customWidth="1"/>
    <col min="1283" max="1283" width="14.42578125" style="10" customWidth="1"/>
    <col min="1284" max="1284" width="21.5703125" style="10" customWidth="1"/>
    <col min="1285" max="1285" width="17.7109375" style="10" customWidth="1"/>
    <col min="1286" max="1286" width="15.42578125" style="10" customWidth="1"/>
    <col min="1287" max="1287" width="10.85546875" style="10" customWidth="1"/>
    <col min="1288" max="1535" width="9.140625" style="10"/>
    <col min="1536" max="1536" width="9.28515625" style="10" customWidth="1"/>
    <col min="1537" max="1537" width="36.7109375" style="10" customWidth="1"/>
    <col min="1538" max="1538" width="38.28515625" style="10" customWidth="1"/>
    <col min="1539" max="1539" width="14.42578125" style="10" customWidth="1"/>
    <col min="1540" max="1540" width="21.5703125" style="10" customWidth="1"/>
    <col min="1541" max="1541" width="17.7109375" style="10" customWidth="1"/>
    <col min="1542" max="1542" width="15.42578125" style="10" customWidth="1"/>
    <col min="1543" max="1543" width="10.85546875" style="10" customWidth="1"/>
    <col min="1544" max="1791" width="9.140625" style="10"/>
    <col min="1792" max="1792" width="9.28515625" style="10" customWidth="1"/>
    <col min="1793" max="1793" width="36.7109375" style="10" customWidth="1"/>
    <col min="1794" max="1794" width="38.28515625" style="10" customWidth="1"/>
    <col min="1795" max="1795" width="14.42578125" style="10" customWidth="1"/>
    <col min="1796" max="1796" width="21.5703125" style="10" customWidth="1"/>
    <col min="1797" max="1797" width="17.7109375" style="10" customWidth="1"/>
    <col min="1798" max="1798" width="15.42578125" style="10" customWidth="1"/>
    <col min="1799" max="1799" width="10.85546875" style="10" customWidth="1"/>
    <col min="1800" max="2047" width="9.140625" style="10"/>
    <col min="2048" max="2048" width="9.28515625" style="10" customWidth="1"/>
    <col min="2049" max="2049" width="36.7109375" style="10" customWidth="1"/>
    <col min="2050" max="2050" width="38.28515625" style="10" customWidth="1"/>
    <col min="2051" max="2051" width="14.42578125" style="10" customWidth="1"/>
    <col min="2052" max="2052" width="21.5703125" style="10" customWidth="1"/>
    <col min="2053" max="2053" width="17.7109375" style="10" customWidth="1"/>
    <col min="2054" max="2054" width="15.42578125" style="10" customWidth="1"/>
    <col min="2055" max="2055" width="10.85546875" style="10" customWidth="1"/>
    <col min="2056" max="2303" width="9.140625" style="10"/>
    <col min="2304" max="2304" width="9.28515625" style="10" customWidth="1"/>
    <col min="2305" max="2305" width="36.7109375" style="10" customWidth="1"/>
    <col min="2306" max="2306" width="38.28515625" style="10" customWidth="1"/>
    <col min="2307" max="2307" width="14.42578125" style="10" customWidth="1"/>
    <col min="2308" max="2308" width="21.5703125" style="10" customWidth="1"/>
    <col min="2309" max="2309" width="17.7109375" style="10" customWidth="1"/>
    <col min="2310" max="2310" width="15.42578125" style="10" customWidth="1"/>
    <col min="2311" max="2311" width="10.85546875" style="10" customWidth="1"/>
    <col min="2312" max="2559" width="9.140625" style="10"/>
    <col min="2560" max="2560" width="9.28515625" style="10" customWidth="1"/>
    <col min="2561" max="2561" width="36.7109375" style="10" customWidth="1"/>
    <col min="2562" max="2562" width="38.28515625" style="10" customWidth="1"/>
    <col min="2563" max="2563" width="14.42578125" style="10" customWidth="1"/>
    <col min="2564" max="2564" width="21.5703125" style="10" customWidth="1"/>
    <col min="2565" max="2565" width="17.7109375" style="10" customWidth="1"/>
    <col min="2566" max="2566" width="15.42578125" style="10" customWidth="1"/>
    <col min="2567" max="2567" width="10.85546875" style="10" customWidth="1"/>
    <col min="2568" max="2815" width="9.140625" style="10"/>
    <col min="2816" max="2816" width="9.28515625" style="10" customWidth="1"/>
    <col min="2817" max="2817" width="36.7109375" style="10" customWidth="1"/>
    <col min="2818" max="2818" width="38.28515625" style="10" customWidth="1"/>
    <col min="2819" max="2819" width="14.42578125" style="10" customWidth="1"/>
    <col min="2820" max="2820" width="21.5703125" style="10" customWidth="1"/>
    <col min="2821" max="2821" width="17.7109375" style="10" customWidth="1"/>
    <col min="2822" max="2822" width="15.42578125" style="10" customWidth="1"/>
    <col min="2823" max="2823" width="10.85546875" style="10" customWidth="1"/>
    <col min="2824" max="3071" width="9.140625" style="10"/>
    <col min="3072" max="3072" width="9.28515625" style="10" customWidth="1"/>
    <col min="3073" max="3073" width="36.7109375" style="10" customWidth="1"/>
    <col min="3074" max="3074" width="38.28515625" style="10" customWidth="1"/>
    <col min="3075" max="3075" width="14.42578125" style="10" customWidth="1"/>
    <col min="3076" max="3076" width="21.5703125" style="10" customWidth="1"/>
    <col min="3077" max="3077" width="17.7109375" style="10" customWidth="1"/>
    <col min="3078" max="3078" width="15.42578125" style="10" customWidth="1"/>
    <col min="3079" max="3079" width="10.85546875" style="10" customWidth="1"/>
    <col min="3080" max="3327" width="9.140625" style="10"/>
    <col min="3328" max="3328" width="9.28515625" style="10" customWidth="1"/>
    <col min="3329" max="3329" width="36.7109375" style="10" customWidth="1"/>
    <col min="3330" max="3330" width="38.28515625" style="10" customWidth="1"/>
    <col min="3331" max="3331" width="14.42578125" style="10" customWidth="1"/>
    <col min="3332" max="3332" width="21.5703125" style="10" customWidth="1"/>
    <col min="3333" max="3333" width="17.7109375" style="10" customWidth="1"/>
    <col min="3334" max="3334" width="15.42578125" style="10" customWidth="1"/>
    <col min="3335" max="3335" width="10.85546875" style="10" customWidth="1"/>
    <col min="3336" max="3583" width="9.140625" style="10"/>
    <col min="3584" max="3584" width="9.28515625" style="10" customWidth="1"/>
    <col min="3585" max="3585" width="36.7109375" style="10" customWidth="1"/>
    <col min="3586" max="3586" width="38.28515625" style="10" customWidth="1"/>
    <col min="3587" max="3587" width="14.42578125" style="10" customWidth="1"/>
    <col min="3588" max="3588" width="21.5703125" style="10" customWidth="1"/>
    <col min="3589" max="3589" width="17.7109375" style="10" customWidth="1"/>
    <col min="3590" max="3590" width="15.42578125" style="10" customWidth="1"/>
    <col min="3591" max="3591" width="10.85546875" style="10" customWidth="1"/>
    <col min="3592" max="3839" width="9.140625" style="10"/>
    <col min="3840" max="3840" width="9.28515625" style="10" customWidth="1"/>
    <col min="3841" max="3841" width="36.7109375" style="10" customWidth="1"/>
    <col min="3842" max="3842" width="38.28515625" style="10" customWidth="1"/>
    <col min="3843" max="3843" width="14.42578125" style="10" customWidth="1"/>
    <col min="3844" max="3844" width="21.5703125" style="10" customWidth="1"/>
    <col min="3845" max="3845" width="17.7109375" style="10" customWidth="1"/>
    <col min="3846" max="3846" width="15.42578125" style="10" customWidth="1"/>
    <col min="3847" max="3847" width="10.85546875" style="10" customWidth="1"/>
    <col min="3848" max="4095" width="9.140625" style="10"/>
    <col min="4096" max="4096" width="9.28515625" style="10" customWidth="1"/>
    <col min="4097" max="4097" width="36.7109375" style="10" customWidth="1"/>
    <col min="4098" max="4098" width="38.28515625" style="10" customWidth="1"/>
    <col min="4099" max="4099" width="14.42578125" style="10" customWidth="1"/>
    <col min="4100" max="4100" width="21.5703125" style="10" customWidth="1"/>
    <col min="4101" max="4101" width="17.7109375" style="10" customWidth="1"/>
    <col min="4102" max="4102" width="15.42578125" style="10" customWidth="1"/>
    <col min="4103" max="4103" width="10.85546875" style="10" customWidth="1"/>
    <col min="4104" max="4351" width="9.140625" style="10"/>
    <col min="4352" max="4352" width="9.28515625" style="10" customWidth="1"/>
    <col min="4353" max="4353" width="36.7109375" style="10" customWidth="1"/>
    <col min="4354" max="4354" width="38.28515625" style="10" customWidth="1"/>
    <col min="4355" max="4355" width="14.42578125" style="10" customWidth="1"/>
    <col min="4356" max="4356" width="21.5703125" style="10" customWidth="1"/>
    <col min="4357" max="4357" width="17.7109375" style="10" customWidth="1"/>
    <col min="4358" max="4358" width="15.42578125" style="10" customWidth="1"/>
    <col min="4359" max="4359" width="10.85546875" style="10" customWidth="1"/>
    <col min="4360" max="4607" width="9.140625" style="10"/>
    <col min="4608" max="4608" width="9.28515625" style="10" customWidth="1"/>
    <col min="4609" max="4609" width="36.7109375" style="10" customWidth="1"/>
    <col min="4610" max="4610" width="38.28515625" style="10" customWidth="1"/>
    <col min="4611" max="4611" width="14.42578125" style="10" customWidth="1"/>
    <col min="4612" max="4612" width="21.5703125" style="10" customWidth="1"/>
    <col min="4613" max="4613" width="17.7109375" style="10" customWidth="1"/>
    <col min="4614" max="4614" width="15.42578125" style="10" customWidth="1"/>
    <col min="4615" max="4615" width="10.85546875" style="10" customWidth="1"/>
    <col min="4616" max="4863" width="9.140625" style="10"/>
    <col min="4864" max="4864" width="9.28515625" style="10" customWidth="1"/>
    <col min="4865" max="4865" width="36.7109375" style="10" customWidth="1"/>
    <col min="4866" max="4866" width="38.28515625" style="10" customWidth="1"/>
    <col min="4867" max="4867" width="14.42578125" style="10" customWidth="1"/>
    <col min="4868" max="4868" width="21.5703125" style="10" customWidth="1"/>
    <col min="4869" max="4869" width="17.7109375" style="10" customWidth="1"/>
    <col min="4870" max="4870" width="15.42578125" style="10" customWidth="1"/>
    <col min="4871" max="4871" width="10.85546875" style="10" customWidth="1"/>
    <col min="4872" max="5119" width="9.140625" style="10"/>
    <col min="5120" max="5120" width="9.28515625" style="10" customWidth="1"/>
    <col min="5121" max="5121" width="36.7109375" style="10" customWidth="1"/>
    <col min="5122" max="5122" width="38.28515625" style="10" customWidth="1"/>
    <col min="5123" max="5123" width="14.42578125" style="10" customWidth="1"/>
    <col min="5124" max="5124" width="21.5703125" style="10" customWidth="1"/>
    <col min="5125" max="5125" width="17.7109375" style="10" customWidth="1"/>
    <col min="5126" max="5126" width="15.42578125" style="10" customWidth="1"/>
    <col min="5127" max="5127" width="10.85546875" style="10" customWidth="1"/>
    <col min="5128" max="5375" width="9.140625" style="10"/>
    <col min="5376" max="5376" width="9.28515625" style="10" customWidth="1"/>
    <col min="5377" max="5377" width="36.7109375" style="10" customWidth="1"/>
    <col min="5378" max="5378" width="38.28515625" style="10" customWidth="1"/>
    <col min="5379" max="5379" width="14.42578125" style="10" customWidth="1"/>
    <col min="5380" max="5380" width="21.5703125" style="10" customWidth="1"/>
    <col min="5381" max="5381" width="17.7109375" style="10" customWidth="1"/>
    <col min="5382" max="5382" width="15.42578125" style="10" customWidth="1"/>
    <col min="5383" max="5383" width="10.85546875" style="10" customWidth="1"/>
    <col min="5384" max="5631" width="9.140625" style="10"/>
    <col min="5632" max="5632" width="9.28515625" style="10" customWidth="1"/>
    <col min="5633" max="5633" width="36.7109375" style="10" customWidth="1"/>
    <col min="5634" max="5634" width="38.28515625" style="10" customWidth="1"/>
    <col min="5635" max="5635" width="14.42578125" style="10" customWidth="1"/>
    <col min="5636" max="5636" width="21.5703125" style="10" customWidth="1"/>
    <col min="5637" max="5637" width="17.7109375" style="10" customWidth="1"/>
    <col min="5638" max="5638" width="15.42578125" style="10" customWidth="1"/>
    <col min="5639" max="5639" width="10.85546875" style="10" customWidth="1"/>
    <col min="5640" max="5887" width="9.140625" style="10"/>
    <col min="5888" max="5888" width="9.28515625" style="10" customWidth="1"/>
    <col min="5889" max="5889" width="36.7109375" style="10" customWidth="1"/>
    <col min="5890" max="5890" width="38.28515625" style="10" customWidth="1"/>
    <col min="5891" max="5891" width="14.42578125" style="10" customWidth="1"/>
    <col min="5892" max="5892" width="21.5703125" style="10" customWidth="1"/>
    <col min="5893" max="5893" width="17.7109375" style="10" customWidth="1"/>
    <col min="5894" max="5894" width="15.42578125" style="10" customWidth="1"/>
    <col min="5895" max="5895" width="10.85546875" style="10" customWidth="1"/>
    <col min="5896" max="6143" width="9.140625" style="10"/>
    <col min="6144" max="6144" width="9.28515625" style="10" customWidth="1"/>
    <col min="6145" max="6145" width="36.7109375" style="10" customWidth="1"/>
    <col min="6146" max="6146" width="38.28515625" style="10" customWidth="1"/>
    <col min="6147" max="6147" width="14.42578125" style="10" customWidth="1"/>
    <col min="6148" max="6148" width="21.5703125" style="10" customWidth="1"/>
    <col min="6149" max="6149" width="17.7109375" style="10" customWidth="1"/>
    <col min="6150" max="6150" width="15.42578125" style="10" customWidth="1"/>
    <col min="6151" max="6151" width="10.85546875" style="10" customWidth="1"/>
    <col min="6152" max="6399" width="9.140625" style="10"/>
    <col min="6400" max="6400" width="9.28515625" style="10" customWidth="1"/>
    <col min="6401" max="6401" width="36.7109375" style="10" customWidth="1"/>
    <col min="6402" max="6402" width="38.28515625" style="10" customWidth="1"/>
    <col min="6403" max="6403" width="14.42578125" style="10" customWidth="1"/>
    <col min="6404" max="6404" width="21.5703125" style="10" customWidth="1"/>
    <col min="6405" max="6405" width="17.7109375" style="10" customWidth="1"/>
    <col min="6406" max="6406" width="15.42578125" style="10" customWidth="1"/>
    <col min="6407" max="6407" width="10.85546875" style="10" customWidth="1"/>
    <col min="6408" max="6655" width="9.140625" style="10"/>
    <col min="6656" max="6656" width="9.28515625" style="10" customWidth="1"/>
    <col min="6657" max="6657" width="36.7109375" style="10" customWidth="1"/>
    <col min="6658" max="6658" width="38.28515625" style="10" customWidth="1"/>
    <col min="6659" max="6659" width="14.42578125" style="10" customWidth="1"/>
    <col min="6660" max="6660" width="21.5703125" style="10" customWidth="1"/>
    <col min="6661" max="6661" width="17.7109375" style="10" customWidth="1"/>
    <col min="6662" max="6662" width="15.42578125" style="10" customWidth="1"/>
    <col min="6663" max="6663" width="10.85546875" style="10" customWidth="1"/>
    <col min="6664" max="6911" width="9.140625" style="10"/>
    <col min="6912" max="6912" width="9.28515625" style="10" customWidth="1"/>
    <col min="6913" max="6913" width="36.7109375" style="10" customWidth="1"/>
    <col min="6914" max="6914" width="38.28515625" style="10" customWidth="1"/>
    <col min="6915" max="6915" width="14.42578125" style="10" customWidth="1"/>
    <col min="6916" max="6916" width="21.5703125" style="10" customWidth="1"/>
    <col min="6917" max="6917" width="17.7109375" style="10" customWidth="1"/>
    <col min="6918" max="6918" width="15.42578125" style="10" customWidth="1"/>
    <col min="6919" max="6919" width="10.85546875" style="10" customWidth="1"/>
    <col min="6920" max="7167" width="9.140625" style="10"/>
    <col min="7168" max="7168" width="9.28515625" style="10" customWidth="1"/>
    <col min="7169" max="7169" width="36.7109375" style="10" customWidth="1"/>
    <col min="7170" max="7170" width="38.28515625" style="10" customWidth="1"/>
    <col min="7171" max="7171" width="14.42578125" style="10" customWidth="1"/>
    <col min="7172" max="7172" width="21.5703125" style="10" customWidth="1"/>
    <col min="7173" max="7173" width="17.7109375" style="10" customWidth="1"/>
    <col min="7174" max="7174" width="15.42578125" style="10" customWidth="1"/>
    <col min="7175" max="7175" width="10.85546875" style="10" customWidth="1"/>
    <col min="7176" max="7423" width="9.140625" style="10"/>
    <col min="7424" max="7424" width="9.28515625" style="10" customWidth="1"/>
    <col min="7425" max="7425" width="36.7109375" style="10" customWidth="1"/>
    <col min="7426" max="7426" width="38.28515625" style="10" customWidth="1"/>
    <col min="7427" max="7427" width="14.42578125" style="10" customWidth="1"/>
    <col min="7428" max="7428" width="21.5703125" style="10" customWidth="1"/>
    <col min="7429" max="7429" width="17.7109375" style="10" customWidth="1"/>
    <col min="7430" max="7430" width="15.42578125" style="10" customWidth="1"/>
    <col min="7431" max="7431" width="10.85546875" style="10" customWidth="1"/>
    <col min="7432" max="7679" width="9.140625" style="10"/>
    <col min="7680" max="7680" width="9.28515625" style="10" customWidth="1"/>
    <col min="7681" max="7681" width="36.7109375" style="10" customWidth="1"/>
    <col min="7682" max="7682" width="38.28515625" style="10" customWidth="1"/>
    <col min="7683" max="7683" width="14.42578125" style="10" customWidth="1"/>
    <col min="7684" max="7684" width="21.5703125" style="10" customWidth="1"/>
    <col min="7685" max="7685" width="17.7109375" style="10" customWidth="1"/>
    <col min="7686" max="7686" width="15.42578125" style="10" customWidth="1"/>
    <col min="7687" max="7687" width="10.85546875" style="10" customWidth="1"/>
    <col min="7688" max="7935" width="9.140625" style="10"/>
    <col min="7936" max="7936" width="9.28515625" style="10" customWidth="1"/>
    <col min="7937" max="7937" width="36.7109375" style="10" customWidth="1"/>
    <col min="7938" max="7938" width="38.28515625" style="10" customWidth="1"/>
    <col min="7939" max="7939" width="14.42578125" style="10" customWidth="1"/>
    <col min="7940" max="7940" width="21.5703125" style="10" customWidth="1"/>
    <col min="7941" max="7941" width="17.7109375" style="10" customWidth="1"/>
    <col min="7942" max="7942" width="15.42578125" style="10" customWidth="1"/>
    <col min="7943" max="7943" width="10.85546875" style="10" customWidth="1"/>
    <col min="7944" max="8191" width="9.140625" style="10"/>
    <col min="8192" max="8192" width="9.28515625" style="10" customWidth="1"/>
    <col min="8193" max="8193" width="36.7109375" style="10" customWidth="1"/>
    <col min="8194" max="8194" width="38.28515625" style="10" customWidth="1"/>
    <col min="8195" max="8195" width="14.42578125" style="10" customWidth="1"/>
    <col min="8196" max="8196" width="21.5703125" style="10" customWidth="1"/>
    <col min="8197" max="8197" width="17.7109375" style="10" customWidth="1"/>
    <col min="8198" max="8198" width="15.42578125" style="10" customWidth="1"/>
    <col min="8199" max="8199" width="10.85546875" style="10" customWidth="1"/>
    <col min="8200" max="8447" width="9.140625" style="10"/>
    <col min="8448" max="8448" width="9.28515625" style="10" customWidth="1"/>
    <col min="8449" max="8449" width="36.7109375" style="10" customWidth="1"/>
    <col min="8450" max="8450" width="38.28515625" style="10" customWidth="1"/>
    <col min="8451" max="8451" width="14.42578125" style="10" customWidth="1"/>
    <col min="8452" max="8452" width="21.5703125" style="10" customWidth="1"/>
    <col min="8453" max="8453" width="17.7109375" style="10" customWidth="1"/>
    <col min="8454" max="8454" width="15.42578125" style="10" customWidth="1"/>
    <col min="8455" max="8455" width="10.85546875" style="10" customWidth="1"/>
    <col min="8456" max="8703" width="9.140625" style="10"/>
    <col min="8704" max="8704" width="9.28515625" style="10" customWidth="1"/>
    <col min="8705" max="8705" width="36.7109375" style="10" customWidth="1"/>
    <col min="8706" max="8706" width="38.28515625" style="10" customWidth="1"/>
    <col min="8707" max="8707" width="14.42578125" style="10" customWidth="1"/>
    <col min="8708" max="8708" width="21.5703125" style="10" customWidth="1"/>
    <col min="8709" max="8709" width="17.7109375" style="10" customWidth="1"/>
    <col min="8710" max="8710" width="15.42578125" style="10" customWidth="1"/>
    <col min="8711" max="8711" width="10.85546875" style="10" customWidth="1"/>
    <col min="8712" max="8959" width="9.140625" style="10"/>
    <col min="8960" max="8960" width="9.28515625" style="10" customWidth="1"/>
    <col min="8961" max="8961" width="36.7109375" style="10" customWidth="1"/>
    <col min="8962" max="8962" width="38.28515625" style="10" customWidth="1"/>
    <col min="8963" max="8963" width="14.42578125" style="10" customWidth="1"/>
    <col min="8964" max="8964" width="21.5703125" style="10" customWidth="1"/>
    <col min="8965" max="8965" width="17.7109375" style="10" customWidth="1"/>
    <col min="8966" max="8966" width="15.42578125" style="10" customWidth="1"/>
    <col min="8967" max="8967" width="10.85546875" style="10" customWidth="1"/>
    <col min="8968" max="9215" width="9.140625" style="10"/>
    <col min="9216" max="9216" width="9.28515625" style="10" customWidth="1"/>
    <col min="9217" max="9217" width="36.7109375" style="10" customWidth="1"/>
    <col min="9218" max="9218" width="38.28515625" style="10" customWidth="1"/>
    <col min="9219" max="9219" width="14.42578125" style="10" customWidth="1"/>
    <col min="9220" max="9220" width="21.5703125" style="10" customWidth="1"/>
    <col min="9221" max="9221" width="17.7109375" style="10" customWidth="1"/>
    <col min="9222" max="9222" width="15.42578125" style="10" customWidth="1"/>
    <col min="9223" max="9223" width="10.85546875" style="10" customWidth="1"/>
    <col min="9224" max="9471" width="9.140625" style="10"/>
    <col min="9472" max="9472" width="9.28515625" style="10" customWidth="1"/>
    <col min="9473" max="9473" width="36.7109375" style="10" customWidth="1"/>
    <col min="9474" max="9474" width="38.28515625" style="10" customWidth="1"/>
    <col min="9475" max="9475" width="14.42578125" style="10" customWidth="1"/>
    <col min="9476" max="9476" width="21.5703125" style="10" customWidth="1"/>
    <col min="9477" max="9477" width="17.7109375" style="10" customWidth="1"/>
    <col min="9478" max="9478" width="15.42578125" style="10" customWidth="1"/>
    <col min="9479" max="9479" width="10.85546875" style="10" customWidth="1"/>
    <col min="9480" max="9727" width="9.140625" style="10"/>
    <col min="9728" max="9728" width="9.28515625" style="10" customWidth="1"/>
    <col min="9729" max="9729" width="36.7109375" style="10" customWidth="1"/>
    <col min="9730" max="9730" width="38.28515625" style="10" customWidth="1"/>
    <col min="9731" max="9731" width="14.42578125" style="10" customWidth="1"/>
    <col min="9732" max="9732" width="21.5703125" style="10" customWidth="1"/>
    <col min="9733" max="9733" width="17.7109375" style="10" customWidth="1"/>
    <col min="9734" max="9734" width="15.42578125" style="10" customWidth="1"/>
    <col min="9735" max="9735" width="10.85546875" style="10" customWidth="1"/>
    <col min="9736" max="9983" width="9.140625" style="10"/>
    <col min="9984" max="9984" width="9.28515625" style="10" customWidth="1"/>
    <col min="9985" max="9985" width="36.7109375" style="10" customWidth="1"/>
    <col min="9986" max="9986" width="38.28515625" style="10" customWidth="1"/>
    <col min="9987" max="9987" width="14.42578125" style="10" customWidth="1"/>
    <col min="9988" max="9988" width="21.5703125" style="10" customWidth="1"/>
    <col min="9989" max="9989" width="17.7109375" style="10" customWidth="1"/>
    <col min="9990" max="9990" width="15.42578125" style="10" customWidth="1"/>
    <col min="9991" max="9991" width="10.85546875" style="10" customWidth="1"/>
    <col min="9992" max="10239" width="9.140625" style="10"/>
    <col min="10240" max="10240" width="9.28515625" style="10" customWidth="1"/>
    <col min="10241" max="10241" width="36.7109375" style="10" customWidth="1"/>
    <col min="10242" max="10242" width="38.28515625" style="10" customWidth="1"/>
    <col min="10243" max="10243" width="14.42578125" style="10" customWidth="1"/>
    <col min="10244" max="10244" width="21.5703125" style="10" customWidth="1"/>
    <col min="10245" max="10245" width="17.7109375" style="10" customWidth="1"/>
    <col min="10246" max="10246" width="15.42578125" style="10" customWidth="1"/>
    <col min="10247" max="10247" width="10.85546875" style="10" customWidth="1"/>
    <col min="10248" max="10495" width="9.140625" style="10"/>
    <col min="10496" max="10496" width="9.28515625" style="10" customWidth="1"/>
    <col min="10497" max="10497" width="36.7109375" style="10" customWidth="1"/>
    <col min="10498" max="10498" width="38.28515625" style="10" customWidth="1"/>
    <col min="10499" max="10499" width="14.42578125" style="10" customWidth="1"/>
    <col min="10500" max="10500" width="21.5703125" style="10" customWidth="1"/>
    <col min="10501" max="10501" width="17.7109375" style="10" customWidth="1"/>
    <col min="10502" max="10502" width="15.42578125" style="10" customWidth="1"/>
    <col min="10503" max="10503" width="10.85546875" style="10" customWidth="1"/>
    <col min="10504" max="10751" width="9.140625" style="10"/>
    <col min="10752" max="10752" width="9.28515625" style="10" customWidth="1"/>
    <col min="10753" max="10753" width="36.7109375" style="10" customWidth="1"/>
    <col min="10754" max="10754" width="38.28515625" style="10" customWidth="1"/>
    <col min="10755" max="10755" width="14.42578125" style="10" customWidth="1"/>
    <col min="10756" max="10756" width="21.5703125" style="10" customWidth="1"/>
    <col min="10757" max="10757" width="17.7109375" style="10" customWidth="1"/>
    <col min="10758" max="10758" width="15.42578125" style="10" customWidth="1"/>
    <col min="10759" max="10759" width="10.85546875" style="10" customWidth="1"/>
    <col min="10760" max="11007" width="9.140625" style="10"/>
    <col min="11008" max="11008" width="9.28515625" style="10" customWidth="1"/>
    <col min="11009" max="11009" width="36.7109375" style="10" customWidth="1"/>
    <col min="11010" max="11010" width="38.28515625" style="10" customWidth="1"/>
    <col min="11011" max="11011" width="14.42578125" style="10" customWidth="1"/>
    <col min="11012" max="11012" width="21.5703125" style="10" customWidth="1"/>
    <col min="11013" max="11013" width="17.7109375" style="10" customWidth="1"/>
    <col min="11014" max="11014" width="15.42578125" style="10" customWidth="1"/>
    <col min="11015" max="11015" width="10.85546875" style="10" customWidth="1"/>
    <col min="11016" max="11263" width="9.140625" style="10"/>
    <col min="11264" max="11264" width="9.28515625" style="10" customWidth="1"/>
    <col min="11265" max="11265" width="36.7109375" style="10" customWidth="1"/>
    <col min="11266" max="11266" width="38.28515625" style="10" customWidth="1"/>
    <col min="11267" max="11267" width="14.42578125" style="10" customWidth="1"/>
    <col min="11268" max="11268" width="21.5703125" style="10" customWidth="1"/>
    <col min="11269" max="11269" width="17.7109375" style="10" customWidth="1"/>
    <col min="11270" max="11270" width="15.42578125" style="10" customWidth="1"/>
    <col min="11271" max="11271" width="10.85546875" style="10" customWidth="1"/>
    <col min="11272" max="11519" width="9.140625" style="10"/>
    <col min="11520" max="11520" width="9.28515625" style="10" customWidth="1"/>
    <col min="11521" max="11521" width="36.7109375" style="10" customWidth="1"/>
    <col min="11522" max="11522" width="38.28515625" style="10" customWidth="1"/>
    <col min="11523" max="11523" width="14.42578125" style="10" customWidth="1"/>
    <col min="11524" max="11524" width="21.5703125" style="10" customWidth="1"/>
    <col min="11525" max="11525" width="17.7109375" style="10" customWidth="1"/>
    <col min="11526" max="11526" width="15.42578125" style="10" customWidth="1"/>
    <col min="11527" max="11527" width="10.85546875" style="10" customWidth="1"/>
    <col min="11528" max="11775" width="9.140625" style="10"/>
    <col min="11776" max="11776" width="9.28515625" style="10" customWidth="1"/>
    <col min="11777" max="11777" width="36.7109375" style="10" customWidth="1"/>
    <col min="11778" max="11778" width="38.28515625" style="10" customWidth="1"/>
    <col min="11779" max="11779" width="14.42578125" style="10" customWidth="1"/>
    <col min="11780" max="11780" width="21.5703125" style="10" customWidth="1"/>
    <col min="11781" max="11781" width="17.7109375" style="10" customWidth="1"/>
    <col min="11782" max="11782" width="15.42578125" style="10" customWidth="1"/>
    <col min="11783" max="11783" width="10.85546875" style="10" customWidth="1"/>
    <col min="11784" max="12031" width="9.140625" style="10"/>
    <col min="12032" max="12032" width="9.28515625" style="10" customWidth="1"/>
    <col min="12033" max="12033" width="36.7109375" style="10" customWidth="1"/>
    <col min="12034" max="12034" width="38.28515625" style="10" customWidth="1"/>
    <col min="12035" max="12035" width="14.42578125" style="10" customWidth="1"/>
    <col min="12036" max="12036" width="21.5703125" style="10" customWidth="1"/>
    <col min="12037" max="12037" width="17.7109375" style="10" customWidth="1"/>
    <col min="12038" max="12038" width="15.42578125" style="10" customWidth="1"/>
    <col min="12039" max="12039" width="10.85546875" style="10" customWidth="1"/>
    <col min="12040" max="12287" width="9.140625" style="10"/>
    <col min="12288" max="12288" width="9.28515625" style="10" customWidth="1"/>
    <col min="12289" max="12289" width="36.7109375" style="10" customWidth="1"/>
    <col min="12290" max="12290" width="38.28515625" style="10" customWidth="1"/>
    <col min="12291" max="12291" width="14.42578125" style="10" customWidth="1"/>
    <col min="12292" max="12292" width="21.5703125" style="10" customWidth="1"/>
    <col min="12293" max="12293" width="17.7109375" style="10" customWidth="1"/>
    <col min="12294" max="12294" width="15.42578125" style="10" customWidth="1"/>
    <col min="12295" max="12295" width="10.85546875" style="10" customWidth="1"/>
    <col min="12296" max="12543" width="9.140625" style="10"/>
    <col min="12544" max="12544" width="9.28515625" style="10" customWidth="1"/>
    <col min="12545" max="12545" width="36.7109375" style="10" customWidth="1"/>
    <col min="12546" max="12546" width="38.28515625" style="10" customWidth="1"/>
    <col min="12547" max="12547" width="14.42578125" style="10" customWidth="1"/>
    <col min="12548" max="12548" width="21.5703125" style="10" customWidth="1"/>
    <col min="12549" max="12549" width="17.7109375" style="10" customWidth="1"/>
    <col min="12550" max="12550" width="15.42578125" style="10" customWidth="1"/>
    <col min="12551" max="12551" width="10.85546875" style="10" customWidth="1"/>
    <col min="12552" max="12799" width="9.140625" style="10"/>
    <col min="12800" max="12800" width="9.28515625" style="10" customWidth="1"/>
    <col min="12801" max="12801" width="36.7109375" style="10" customWidth="1"/>
    <col min="12802" max="12802" width="38.28515625" style="10" customWidth="1"/>
    <col min="12803" max="12803" width="14.42578125" style="10" customWidth="1"/>
    <col min="12804" max="12804" width="21.5703125" style="10" customWidth="1"/>
    <col min="12805" max="12805" width="17.7109375" style="10" customWidth="1"/>
    <col min="12806" max="12806" width="15.42578125" style="10" customWidth="1"/>
    <col min="12807" max="12807" width="10.85546875" style="10" customWidth="1"/>
    <col min="12808" max="13055" width="9.140625" style="10"/>
    <col min="13056" max="13056" width="9.28515625" style="10" customWidth="1"/>
    <col min="13057" max="13057" width="36.7109375" style="10" customWidth="1"/>
    <col min="13058" max="13058" width="38.28515625" style="10" customWidth="1"/>
    <col min="13059" max="13059" width="14.42578125" style="10" customWidth="1"/>
    <col min="13060" max="13060" width="21.5703125" style="10" customWidth="1"/>
    <col min="13061" max="13061" width="17.7109375" style="10" customWidth="1"/>
    <col min="13062" max="13062" width="15.42578125" style="10" customWidth="1"/>
    <col min="13063" max="13063" width="10.85546875" style="10" customWidth="1"/>
    <col min="13064" max="13311" width="9.140625" style="10"/>
    <col min="13312" max="13312" width="9.28515625" style="10" customWidth="1"/>
    <col min="13313" max="13313" width="36.7109375" style="10" customWidth="1"/>
    <col min="13314" max="13314" width="38.28515625" style="10" customWidth="1"/>
    <col min="13315" max="13315" width="14.42578125" style="10" customWidth="1"/>
    <col min="13316" max="13316" width="21.5703125" style="10" customWidth="1"/>
    <col min="13317" max="13317" width="17.7109375" style="10" customWidth="1"/>
    <col min="13318" max="13318" width="15.42578125" style="10" customWidth="1"/>
    <col min="13319" max="13319" width="10.85546875" style="10" customWidth="1"/>
    <col min="13320" max="13567" width="9.140625" style="10"/>
    <col min="13568" max="13568" width="9.28515625" style="10" customWidth="1"/>
    <col min="13569" max="13569" width="36.7109375" style="10" customWidth="1"/>
    <col min="13570" max="13570" width="38.28515625" style="10" customWidth="1"/>
    <col min="13571" max="13571" width="14.42578125" style="10" customWidth="1"/>
    <col min="13572" max="13572" width="21.5703125" style="10" customWidth="1"/>
    <col min="13573" max="13573" width="17.7109375" style="10" customWidth="1"/>
    <col min="13574" max="13574" width="15.42578125" style="10" customWidth="1"/>
    <col min="13575" max="13575" width="10.85546875" style="10" customWidth="1"/>
    <col min="13576" max="13823" width="9.140625" style="10"/>
    <col min="13824" max="13824" width="9.28515625" style="10" customWidth="1"/>
    <col min="13825" max="13825" width="36.7109375" style="10" customWidth="1"/>
    <col min="13826" max="13826" width="38.28515625" style="10" customWidth="1"/>
    <col min="13827" max="13827" width="14.42578125" style="10" customWidth="1"/>
    <col min="13828" max="13828" width="21.5703125" style="10" customWidth="1"/>
    <col min="13829" max="13829" width="17.7109375" style="10" customWidth="1"/>
    <col min="13830" max="13830" width="15.42578125" style="10" customWidth="1"/>
    <col min="13831" max="13831" width="10.85546875" style="10" customWidth="1"/>
    <col min="13832" max="14079" width="9.140625" style="10"/>
    <col min="14080" max="14080" width="9.28515625" style="10" customWidth="1"/>
    <col min="14081" max="14081" width="36.7109375" style="10" customWidth="1"/>
    <col min="14082" max="14082" width="38.28515625" style="10" customWidth="1"/>
    <col min="14083" max="14083" width="14.42578125" style="10" customWidth="1"/>
    <col min="14084" max="14084" width="21.5703125" style="10" customWidth="1"/>
    <col min="14085" max="14085" width="17.7109375" style="10" customWidth="1"/>
    <col min="14086" max="14086" width="15.42578125" style="10" customWidth="1"/>
    <col min="14087" max="14087" width="10.85546875" style="10" customWidth="1"/>
    <col min="14088" max="14335" width="9.140625" style="10"/>
    <col min="14336" max="14336" width="9.28515625" style="10" customWidth="1"/>
    <col min="14337" max="14337" width="36.7109375" style="10" customWidth="1"/>
    <col min="14338" max="14338" width="38.28515625" style="10" customWidth="1"/>
    <col min="14339" max="14339" width="14.42578125" style="10" customWidth="1"/>
    <col min="14340" max="14340" width="21.5703125" style="10" customWidth="1"/>
    <col min="14341" max="14341" width="17.7109375" style="10" customWidth="1"/>
    <col min="14342" max="14342" width="15.42578125" style="10" customWidth="1"/>
    <col min="14343" max="14343" width="10.85546875" style="10" customWidth="1"/>
    <col min="14344" max="14591" width="9.140625" style="10"/>
    <col min="14592" max="14592" width="9.28515625" style="10" customWidth="1"/>
    <col min="14593" max="14593" width="36.7109375" style="10" customWidth="1"/>
    <col min="14594" max="14594" width="38.28515625" style="10" customWidth="1"/>
    <col min="14595" max="14595" width="14.42578125" style="10" customWidth="1"/>
    <col min="14596" max="14596" width="21.5703125" style="10" customWidth="1"/>
    <col min="14597" max="14597" width="17.7109375" style="10" customWidth="1"/>
    <col min="14598" max="14598" width="15.42578125" style="10" customWidth="1"/>
    <col min="14599" max="14599" width="10.85546875" style="10" customWidth="1"/>
    <col min="14600" max="14847" width="9.140625" style="10"/>
    <col min="14848" max="14848" width="9.28515625" style="10" customWidth="1"/>
    <col min="14849" max="14849" width="36.7109375" style="10" customWidth="1"/>
    <col min="14850" max="14850" width="38.28515625" style="10" customWidth="1"/>
    <col min="14851" max="14851" width="14.42578125" style="10" customWidth="1"/>
    <col min="14852" max="14852" width="21.5703125" style="10" customWidth="1"/>
    <col min="14853" max="14853" width="17.7109375" style="10" customWidth="1"/>
    <col min="14854" max="14854" width="15.42578125" style="10" customWidth="1"/>
    <col min="14855" max="14855" width="10.85546875" style="10" customWidth="1"/>
    <col min="14856" max="15103" width="9.140625" style="10"/>
    <col min="15104" max="15104" width="9.28515625" style="10" customWidth="1"/>
    <col min="15105" max="15105" width="36.7109375" style="10" customWidth="1"/>
    <col min="15106" max="15106" width="38.28515625" style="10" customWidth="1"/>
    <col min="15107" max="15107" width="14.42578125" style="10" customWidth="1"/>
    <col min="15108" max="15108" width="21.5703125" style="10" customWidth="1"/>
    <col min="15109" max="15109" width="17.7109375" style="10" customWidth="1"/>
    <col min="15110" max="15110" width="15.42578125" style="10" customWidth="1"/>
    <col min="15111" max="15111" width="10.85546875" style="10" customWidth="1"/>
    <col min="15112" max="15359" width="9.140625" style="10"/>
    <col min="15360" max="15360" width="9.28515625" style="10" customWidth="1"/>
    <col min="15361" max="15361" width="36.7109375" style="10" customWidth="1"/>
    <col min="15362" max="15362" width="38.28515625" style="10" customWidth="1"/>
    <col min="15363" max="15363" width="14.42578125" style="10" customWidth="1"/>
    <col min="15364" max="15364" width="21.5703125" style="10" customWidth="1"/>
    <col min="15365" max="15365" width="17.7109375" style="10" customWidth="1"/>
    <col min="15366" max="15366" width="15.42578125" style="10" customWidth="1"/>
    <col min="15367" max="15367" width="10.85546875" style="10" customWidth="1"/>
    <col min="15368" max="15615" width="9.140625" style="10"/>
    <col min="15616" max="15616" width="9.28515625" style="10" customWidth="1"/>
    <col min="15617" max="15617" width="36.7109375" style="10" customWidth="1"/>
    <col min="15618" max="15618" width="38.28515625" style="10" customWidth="1"/>
    <col min="15619" max="15619" width="14.42578125" style="10" customWidth="1"/>
    <col min="15620" max="15620" width="21.5703125" style="10" customWidth="1"/>
    <col min="15621" max="15621" width="17.7109375" style="10" customWidth="1"/>
    <col min="15622" max="15622" width="15.42578125" style="10" customWidth="1"/>
    <col min="15623" max="15623" width="10.85546875" style="10" customWidth="1"/>
    <col min="15624" max="15871" width="9.140625" style="10"/>
    <col min="15872" max="15872" width="9.28515625" style="10" customWidth="1"/>
    <col min="15873" max="15873" width="36.7109375" style="10" customWidth="1"/>
    <col min="15874" max="15874" width="38.28515625" style="10" customWidth="1"/>
    <col min="15875" max="15875" width="14.42578125" style="10" customWidth="1"/>
    <col min="15876" max="15876" width="21.5703125" style="10" customWidth="1"/>
    <col min="15877" max="15877" width="17.7109375" style="10" customWidth="1"/>
    <col min="15878" max="15878" width="15.42578125" style="10" customWidth="1"/>
    <col min="15879" max="15879" width="10.85546875" style="10" customWidth="1"/>
    <col min="15880" max="16127" width="9.140625" style="10"/>
    <col min="16128" max="16128" width="9.28515625" style="10" customWidth="1"/>
    <col min="16129" max="16129" width="36.7109375" style="10" customWidth="1"/>
    <col min="16130" max="16130" width="38.28515625" style="10" customWidth="1"/>
    <col min="16131" max="16131" width="14.42578125" style="10" customWidth="1"/>
    <col min="16132" max="16132" width="21.5703125" style="10" customWidth="1"/>
    <col min="16133" max="16133" width="17.7109375" style="10" customWidth="1"/>
    <col min="16134" max="16134" width="15.42578125" style="10" customWidth="1"/>
    <col min="16135" max="16135" width="10.85546875" style="10" customWidth="1"/>
    <col min="16136" max="16384" width="9.140625" style="10"/>
  </cols>
  <sheetData>
    <row r="1" spans="1:8" customFormat="1" ht="16.5" customHeight="1" x14ac:dyDescent="0.25">
      <c r="A1" s="78"/>
      <c r="B1" s="78"/>
      <c r="C1" s="106" t="s">
        <v>123</v>
      </c>
      <c r="D1" s="25"/>
      <c r="E1" s="240" t="s">
        <v>132</v>
      </c>
      <c r="F1" s="240"/>
      <c r="G1" s="240"/>
    </row>
    <row r="2" spans="1:8" s="50" customFormat="1" ht="18.75" customHeight="1" x14ac:dyDescent="0.3">
      <c r="A2" s="52"/>
      <c r="B2" s="155"/>
      <c r="C2" s="152"/>
      <c r="D2" s="52"/>
      <c r="E2" s="241" t="s">
        <v>192</v>
      </c>
      <c r="F2" s="241"/>
      <c r="G2" s="241"/>
    </row>
    <row r="3" spans="1:8" s="50" customFormat="1" ht="17.25" customHeight="1" x14ac:dyDescent="0.3">
      <c r="A3" s="153"/>
      <c r="B3" s="154"/>
      <c r="C3" s="17"/>
      <c r="D3" s="131"/>
      <c r="E3" s="259" t="s">
        <v>235</v>
      </c>
      <c r="F3" s="259"/>
      <c r="G3" s="259"/>
    </row>
    <row r="4" spans="1:8" s="11" customFormat="1" ht="18" x14ac:dyDescent="0.25">
      <c r="A4" s="289" t="s">
        <v>0</v>
      </c>
      <c r="B4" s="289"/>
      <c r="C4" s="289"/>
      <c r="D4" s="289"/>
      <c r="E4" s="289"/>
      <c r="F4" s="289"/>
      <c r="G4" s="289"/>
    </row>
    <row r="5" spans="1:8" s="11" customFormat="1" ht="15" customHeight="1" x14ac:dyDescent="0.25">
      <c r="A5" s="292" t="s">
        <v>56</v>
      </c>
      <c r="B5" s="292"/>
      <c r="C5" s="292"/>
      <c r="D5" s="292"/>
      <c r="E5" s="292"/>
      <c r="F5" s="292"/>
      <c r="G5" s="292"/>
      <c r="H5" s="21"/>
    </row>
    <row r="6" spans="1:8" s="11" customFormat="1" ht="16.5" thickBot="1" x14ac:dyDescent="0.3"/>
    <row r="7" spans="1:8" s="9" customFormat="1" ht="95.25" thickBot="1" x14ac:dyDescent="0.3">
      <c r="A7" s="26" t="s">
        <v>1</v>
      </c>
      <c r="B7" s="26" t="s">
        <v>19</v>
      </c>
      <c r="C7" s="26" t="s">
        <v>20</v>
      </c>
      <c r="D7" s="31" t="s">
        <v>183</v>
      </c>
      <c r="E7" s="26" t="s">
        <v>21</v>
      </c>
      <c r="F7" s="26" t="s">
        <v>22</v>
      </c>
      <c r="G7" s="26" t="s">
        <v>6</v>
      </c>
    </row>
    <row r="8" spans="1:8" s="11" customFormat="1" ht="17.25" customHeight="1" x14ac:dyDescent="0.25">
      <c r="A8" s="57">
        <v>1</v>
      </c>
      <c r="B8" s="54" t="s">
        <v>50</v>
      </c>
      <c r="C8" s="84">
        <v>1</v>
      </c>
      <c r="D8" s="84"/>
      <c r="E8" s="57">
        <v>102000</v>
      </c>
      <c r="F8" s="66">
        <v>8000</v>
      </c>
      <c r="G8" s="66">
        <f t="shared" ref="G8:G21" si="0">E8+F8</f>
        <v>110000</v>
      </c>
    </row>
    <row r="9" spans="1:8" s="11" customFormat="1" ht="17.25" customHeight="1" x14ac:dyDescent="0.25">
      <c r="A9" s="57">
        <v>2</v>
      </c>
      <c r="B9" s="65" t="s">
        <v>10</v>
      </c>
      <c r="C9" s="67">
        <v>0.5</v>
      </c>
      <c r="D9" s="67"/>
      <c r="E9" s="57">
        <v>44805</v>
      </c>
      <c r="F9" s="54"/>
      <c r="G9" s="66">
        <f t="shared" si="0"/>
        <v>44805</v>
      </c>
    </row>
    <row r="10" spans="1:8" s="11" customFormat="1" ht="17.25" customHeight="1" x14ac:dyDescent="0.25">
      <c r="A10" s="57">
        <v>3</v>
      </c>
      <c r="B10" s="65" t="s">
        <v>10</v>
      </c>
      <c r="C10" s="67">
        <v>0.5</v>
      </c>
      <c r="D10" s="67"/>
      <c r="E10" s="57">
        <v>46309</v>
      </c>
      <c r="F10" s="54"/>
      <c r="G10" s="66">
        <f t="shared" si="0"/>
        <v>46309</v>
      </c>
    </row>
    <row r="11" spans="1:8" s="11" customFormat="1" ht="17.25" customHeight="1" x14ac:dyDescent="0.25">
      <c r="A11" s="57">
        <v>4</v>
      </c>
      <c r="B11" s="65" t="s">
        <v>57</v>
      </c>
      <c r="C11" s="67">
        <v>0.5</v>
      </c>
      <c r="D11" s="67"/>
      <c r="E11" s="57">
        <v>46309</v>
      </c>
      <c r="F11" s="54"/>
      <c r="G11" s="66">
        <f t="shared" si="0"/>
        <v>46309</v>
      </c>
    </row>
    <row r="12" spans="1:8" s="11" customFormat="1" ht="17.25" customHeight="1" x14ac:dyDescent="0.25">
      <c r="A12" s="57">
        <v>5</v>
      </c>
      <c r="B12" s="65" t="s">
        <v>51</v>
      </c>
      <c r="C12" s="67">
        <v>1</v>
      </c>
      <c r="D12" s="67"/>
      <c r="E12" s="57">
        <v>89611</v>
      </c>
      <c r="F12" s="54">
        <v>8000</v>
      </c>
      <c r="G12" s="66">
        <f t="shared" si="0"/>
        <v>97611</v>
      </c>
    </row>
    <row r="13" spans="1:8" s="11" customFormat="1" ht="17.25" customHeight="1" x14ac:dyDescent="0.25">
      <c r="A13" s="57">
        <v>6</v>
      </c>
      <c r="B13" s="65" t="s">
        <v>53</v>
      </c>
      <c r="C13" s="67">
        <v>1</v>
      </c>
      <c r="D13" s="67"/>
      <c r="E13" s="57">
        <v>89611</v>
      </c>
      <c r="F13" s="54">
        <v>8000</v>
      </c>
      <c r="G13" s="66">
        <f t="shared" si="0"/>
        <v>97611</v>
      </c>
    </row>
    <row r="14" spans="1:8" s="11" customFormat="1" ht="17.25" customHeight="1" x14ac:dyDescent="0.25">
      <c r="A14" s="57">
        <v>7</v>
      </c>
      <c r="B14" s="65" t="s">
        <v>52</v>
      </c>
      <c r="C14" s="67">
        <v>0.75</v>
      </c>
      <c r="D14" s="67"/>
      <c r="E14" s="57">
        <v>67208</v>
      </c>
      <c r="F14" s="54">
        <v>6000</v>
      </c>
      <c r="G14" s="66">
        <f t="shared" si="0"/>
        <v>73208</v>
      </c>
    </row>
    <row r="15" spans="1:8" s="11" customFormat="1" ht="17.25" customHeight="1" x14ac:dyDescent="0.25">
      <c r="A15" s="57">
        <v>8</v>
      </c>
      <c r="B15" s="65" t="s">
        <v>58</v>
      </c>
      <c r="C15" s="67">
        <v>1</v>
      </c>
      <c r="D15" s="67"/>
      <c r="E15" s="57">
        <v>92618</v>
      </c>
      <c r="F15" s="54">
        <v>8000</v>
      </c>
      <c r="G15" s="66">
        <f t="shared" si="0"/>
        <v>100618</v>
      </c>
    </row>
    <row r="16" spans="1:8" s="11" customFormat="1" ht="17.25" customHeight="1" x14ac:dyDescent="0.25">
      <c r="A16" s="57">
        <v>9</v>
      </c>
      <c r="B16" s="65" t="s">
        <v>34</v>
      </c>
      <c r="C16" s="67">
        <v>1</v>
      </c>
      <c r="D16" s="67"/>
      <c r="E16" s="57">
        <v>92618</v>
      </c>
      <c r="F16" s="54">
        <v>8000</v>
      </c>
      <c r="G16" s="66">
        <f t="shared" si="0"/>
        <v>100618</v>
      </c>
    </row>
    <row r="17" spans="1:11" s="11" customFormat="1" ht="17.25" customHeight="1" x14ac:dyDescent="0.25">
      <c r="A17" s="57">
        <v>10</v>
      </c>
      <c r="B17" s="65" t="s">
        <v>16</v>
      </c>
      <c r="C17" s="67">
        <v>1</v>
      </c>
      <c r="D17" s="67"/>
      <c r="E17" s="57">
        <v>89611</v>
      </c>
      <c r="F17" s="54">
        <v>8000</v>
      </c>
      <c r="G17" s="66">
        <f t="shared" si="0"/>
        <v>97611</v>
      </c>
    </row>
    <row r="18" spans="1:11" s="11" customFormat="1" ht="17.25" customHeight="1" x14ac:dyDescent="0.25">
      <c r="A18" s="57">
        <v>11</v>
      </c>
      <c r="B18" s="54" t="s">
        <v>54</v>
      </c>
      <c r="C18" s="57">
        <v>0.5</v>
      </c>
      <c r="D18" s="57"/>
      <c r="E18" s="57">
        <v>46309</v>
      </c>
      <c r="F18" s="54">
        <v>4000</v>
      </c>
      <c r="G18" s="66">
        <f t="shared" si="0"/>
        <v>50309</v>
      </c>
    </row>
    <row r="19" spans="1:11" s="11" customFormat="1" ht="17.25" customHeight="1" x14ac:dyDescent="0.25">
      <c r="A19" s="57">
        <v>12</v>
      </c>
      <c r="B19" s="65" t="s">
        <v>15</v>
      </c>
      <c r="C19" s="57">
        <v>0.5</v>
      </c>
      <c r="D19" s="57"/>
      <c r="E19" s="57">
        <v>46309</v>
      </c>
      <c r="F19" s="54">
        <v>4000</v>
      </c>
      <c r="G19" s="66">
        <f t="shared" si="0"/>
        <v>50309</v>
      </c>
    </row>
    <row r="20" spans="1:11" s="11" customFormat="1" ht="17.25" customHeight="1" x14ac:dyDescent="0.25">
      <c r="A20" s="57">
        <v>13</v>
      </c>
      <c r="B20" s="65" t="s">
        <v>59</v>
      </c>
      <c r="C20" s="57">
        <v>0.5</v>
      </c>
      <c r="D20" s="57"/>
      <c r="E20" s="57">
        <v>46309</v>
      </c>
      <c r="F20" s="54">
        <v>4000</v>
      </c>
      <c r="G20" s="66">
        <f t="shared" si="0"/>
        <v>50309</v>
      </c>
    </row>
    <row r="21" spans="1:11" s="11" customFormat="1" ht="17.25" customHeight="1" x14ac:dyDescent="0.25">
      <c r="A21" s="57">
        <v>14</v>
      </c>
      <c r="B21" s="65" t="s">
        <v>59</v>
      </c>
      <c r="C21" s="57">
        <v>0.5</v>
      </c>
      <c r="D21" s="57"/>
      <c r="E21" s="57">
        <v>46309</v>
      </c>
      <c r="F21" s="54">
        <v>4000</v>
      </c>
      <c r="G21" s="66">
        <f t="shared" si="0"/>
        <v>50309</v>
      </c>
    </row>
    <row r="22" spans="1:11" s="11" customFormat="1" ht="15" customHeight="1" x14ac:dyDescent="0.25">
      <c r="A22" s="57"/>
      <c r="B22" s="140" t="s">
        <v>185</v>
      </c>
      <c r="C22" s="141">
        <f>C8+C9+C10+C11+C12+C13+C14+C15+C16+C17+C18+C19+C20+C21</f>
        <v>10.25</v>
      </c>
      <c r="D22" s="141"/>
      <c r="E22" s="67">
        <f>E8+E9+E10+E11+E12+E13+E14+E15+E16+E17+E18+E19+E20+E21</f>
        <v>945936</v>
      </c>
      <c r="F22" s="143">
        <f>F8+F12+F13+F14+F15+F16+F17+F18+F19+F20+F21</f>
        <v>70000</v>
      </c>
      <c r="G22" s="144">
        <f>G8+G9+G10+G11+G12+G13+G14+G15+G16+G17+G18+G19+G20+G21</f>
        <v>1015936</v>
      </c>
      <c r="H22" s="94"/>
    </row>
    <row r="23" spans="1:11" s="11" customFormat="1" ht="15.75" customHeight="1" x14ac:dyDescent="0.25">
      <c r="A23" s="57"/>
      <c r="B23" s="65"/>
      <c r="C23" s="67"/>
      <c r="D23" s="67"/>
      <c r="E23" s="67"/>
      <c r="F23" s="139"/>
      <c r="G23" s="142"/>
      <c r="H23" s="94"/>
    </row>
    <row r="24" spans="1:11" s="11" customFormat="1" ht="15.75" customHeight="1" x14ac:dyDescent="0.25">
      <c r="A24" s="57"/>
      <c r="B24" s="59" t="s">
        <v>55</v>
      </c>
      <c r="C24" s="67"/>
      <c r="D24" s="67">
        <v>408</v>
      </c>
      <c r="E24" s="67">
        <v>1551172</v>
      </c>
      <c r="F24" s="139">
        <v>119600</v>
      </c>
      <c r="G24" s="145">
        <v>1670772</v>
      </c>
      <c r="H24" s="94"/>
      <c r="K24" s="11" t="s">
        <v>136</v>
      </c>
    </row>
    <row r="25" spans="1:11" s="11" customFormat="1" ht="15.75" customHeight="1" x14ac:dyDescent="0.25">
      <c r="A25" s="57"/>
      <c r="B25" s="13" t="s">
        <v>186</v>
      </c>
      <c r="C25" s="130"/>
      <c r="D25" s="130"/>
      <c r="E25" s="130">
        <f>E24+E22</f>
        <v>2497108</v>
      </c>
      <c r="F25" s="130">
        <f>F22+F24</f>
        <v>189600</v>
      </c>
      <c r="G25" s="12">
        <f>G24+G22</f>
        <v>2686708</v>
      </c>
      <c r="H25" s="94"/>
    </row>
    <row r="26" spans="1:11" s="18" customFormat="1" ht="24" customHeight="1" x14ac:dyDescent="0.25">
      <c r="A26" s="251" t="s">
        <v>193</v>
      </c>
      <c r="B26" s="251"/>
      <c r="C26" s="251"/>
      <c r="D26" s="251"/>
      <c r="E26" s="251"/>
      <c r="F26" s="251"/>
      <c r="G26" s="171"/>
    </row>
    <row r="27" spans="1:11" s="19" customFormat="1" x14ac:dyDescent="0.25">
      <c r="A27" s="154"/>
      <c r="B27" s="154" t="s">
        <v>194</v>
      </c>
      <c r="C27" s="20"/>
      <c r="D27" s="20"/>
      <c r="E27" s="20"/>
      <c r="F27" s="20"/>
    </row>
    <row r="28" spans="1:11" s="18" customFormat="1" ht="21" customHeight="1" x14ac:dyDescent="0.25">
      <c r="A28" s="170" t="s">
        <v>26</v>
      </c>
      <c r="B28" s="170"/>
      <c r="C28" s="170"/>
      <c r="D28" s="170"/>
      <c r="E28" s="170"/>
      <c r="F28" s="170"/>
      <c r="G28" s="171"/>
    </row>
    <row r="29" spans="1:11" s="18" customFormat="1" ht="17.25" customHeight="1" x14ac:dyDescent="0.25">
      <c r="A29" s="131"/>
      <c r="B29" s="154" t="s">
        <v>195</v>
      </c>
      <c r="D29" s="53"/>
      <c r="E29" s="53"/>
      <c r="F29" s="53"/>
      <c r="I29" s="18" t="s">
        <v>136</v>
      </c>
    </row>
    <row r="30" spans="1:11" customFormat="1" x14ac:dyDescent="0.25">
      <c r="A30" s="25"/>
      <c r="B30" s="25"/>
      <c r="C30" s="25"/>
      <c r="D30" s="25"/>
      <c r="E30" s="25"/>
      <c r="F30" s="25"/>
    </row>
    <row r="31" spans="1:11" x14ac:dyDescent="0.25">
      <c r="E31" s="8"/>
      <c r="F31" s="8"/>
      <c r="G31" s="8"/>
    </row>
    <row r="32" spans="1:11" x14ac:dyDescent="0.25">
      <c r="E32" s="8"/>
      <c r="F32" s="8"/>
      <c r="G32" s="8"/>
    </row>
    <row r="36" spans="12:12" x14ac:dyDescent="0.25">
      <c r="L36" s="10" t="s">
        <v>136</v>
      </c>
    </row>
  </sheetData>
  <mergeCells count="6">
    <mergeCell ref="A26:F26"/>
    <mergeCell ref="E1:G1"/>
    <mergeCell ref="E2:G2"/>
    <mergeCell ref="E3:G3"/>
    <mergeCell ref="A5:G5"/>
    <mergeCell ref="A4:G4"/>
  </mergeCells>
  <pageMargins left="0.43307086614173229" right="0.27559055118110237" top="0.19685039370078741" bottom="0.31496062992125984" header="0.31496062992125984" footer="0.31496062992125984"/>
  <pageSetup paperSize="9" scale="73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7"/>
  <sheetViews>
    <sheetView zoomScaleNormal="100" workbookViewId="0">
      <selection activeCell="G19" sqref="G19"/>
    </sheetView>
  </sheetViews>
  <sheetFormatPr defaultColWidth="9.140625" defaultRowHeight="15.75" x14ac:dyDescent="0.25"/>
  <cols>
    <col min="1" max="1" width="5.42578125" style="25" customWidth="1"/>
    <col min="2" max="2" width="20" style="25" customWidth="1"/>
    <col min="3" max="3" width="10" style="28" customWidth="1"/>
    <col min="4" max="4" width="18.5703125" style="25" customWidth="1"/>
    <col min="5" max="5" width="17.7109375" style="25" customWidth="1"/>
    <col min="6" max="6" width="16.5703125" style="25" customWidth="1"/>
    <col min="7" max="7" width="9.140625" style="10"/>
    <col min="8" max="8" width="10.42578125" style="10" customWidth="1"/>
    <col min="9" max="9" width="1.7109375" style="10" customWidth="1"/>
    <col min="10" max="16384" width="9.140625" style="10"/>
  </cols>
  <sheetData>
    <row r="1" spans="1:9" customFormat="1" ht="16.5" customHeight="1" x14ac:dyDescent="0.25">
      <c r="A1" s="78"/>
      <c r="B1" s="78"/>
      <c r="C1" s="106" t="s">
        <v>123</v>
      </c>
      <c r="D1" s="25"/>
      <c r="E1" s="240" t="s">
        <v>132</v>
      </c>
      <c r="F1" s="240"/>
      <c r="G1" s="240"/>
      <c r="H1" s="240"/>
    </row>
    <row r="2" spans="1:9" s="50" customFormat="1" ht="18.75" customHeight="1" x14ac:dyDescent="0.3">
      <c r="A2" s="52"/>
      <c r="B2" s="155"/>
      <c r="C2" s="152"/>
      <c r="D2" s="241" t="s">
        <v>192</v>
      </c>
      <c r="E2" s="241"/>
      <c r="F2" s="241"/>
      <c r="G2" s="241"/>
      <c r="H2" s="241"/>
    </row>
    <row r="3" spans="1:9" s="50" customFormat="1" ht="17.25" customHeight="1" x14ac:dyDescent="0.3">
      <c r="A3" s="153"/>
      <c r="B3" s="154"/>
      <c r="C3" s="17"/>
      <c r="D3" s="131"/>
      <c r="E3" s="259" t="s">
        <v>235</v>
      </c>
      <c r="F3" s="259"/>
      <c r="G3" s="259"/>
      <c r="H3" s="259"/>
    </row>
    <row r="4" spans="1:9" customFormat="1" ht="18" x14ac:dyDescent="0.25">
      <c r="A4" s="289" t="s">
        <v>0</v>
      </c>
      <c r="B4" s="289"/>
      <c r="C4" s="289"/>
      <c r="D4" s="289"/>
      <c r="E4" s="289"/>
      <c r="F4" s="289"/>
      <c r="G4" s="289"/>
      <c r="H4" s="289"/>
      <c r="I4" s="289"/>
    </row>
    <row r="5" spans="1:9" s="11" customFormat="1" x14ac:dyDescent="0.25">
      <c r="A5" s="294" t="s">
        <v>199</v>
      </c>
      <c r="B5" s="294"/>
      <c r="C5" s="294"/>
      <c r="D5" s="294"/>
      <c r="E5" s="294"/>
      <c r="F5" s="294"/>
      <c r="G5" s="172"/>
      <c r="H5" s="172"/>
    </row>
    <row r="6" spans="1:9" s="11" customFormat="1" ht="3.75" customHeight="1" thickBot="1" x14ac:dyDescent="0.3">
      <c r="A6" s="47"/>
      <c r="B6" s="47"/>
      <c r="C6" s="48"/>
      <c r="D6" s="47"/>
      <c r="E6" s="47"/>
      <c r="F6" s="47"/>
    </row>
    <row r="7" spans="1:9" s="9" customFormat="1" ht="76.5" customHeight="1" thickBot="1" x14ac:dyDescent="0.3">
      <c r="A7" s="26" t="s">
        <v>1</v>
      </c>
      <c r="B7" s="26" t="s">
        <v>19</v>
      </c>
      <c r="C7" s="26" t="s">
        <v>20</v>
      </c>
      <c r="D7" s="26" t="s">
        <v>21</v>
      </c>
      <c r="E7" s="26" t="s">
        <v>22</v>
      </c>
      <c r="F7" s="150" t="s">
        <v>189</v>
      </c>
      <c r="G7" s="156" t="s">
        <v>190</v>
      </c>
      <c r="H7" s="156" t="s">
        <v>191</v>
      </c>
    </row>
    <row r="8" spans="1:9" s="11" customFormat="1" x14ac:dyDescent="0.25">
      <c r="A8" s="46">
        <v>1</v>
      </c>
      <c r="B8" s="27" t="s">
        <v>27</v>
      </c>
      <c r="C8" s="62">
        <v>1</v>
      </c>
      <c r="D8" s="27">
        <v>89611</v>
      </c>
      <c r="E8" s="27">
        <v>8000</v>
      </c>
      <c r="F8" s="151">
        <f>+E8+D8</f>
        <v>97611</v>
      </c>
      <c r="G8" s="157">
        <v>65074</v>
      </c>
      <c r="H8" s="57">
        <f>G8</f>
        <v>65074</v>
      </c>
    </row>
    <row r="9" spans="1:9" s="11" customFormat="1" x14ac:dyDescent="0.25">
      <c r="A9" s="46"/>
      <c r="B9" s="27" t="s">
        <v>32</v>
      </c>
      <c r="C9" s="62">
        <v>1</v>
      </c>
      <c r="D9" s="27">
        <v>91114</v>
      </c>
      <c r="E9" s="27">
        <v>8000</v>
      </c>
      <c r="F9" s="151">
        <v>99114</v>
      </c>
      <c r="G9" s="158"/>
      <c r="H9" s="57">
        <f>F9</f>
        <v>99114</v>
      </c>
    </row>
    <row r="10" spans="1:9" s="11" customFormat="1" x14ac:dyDescent="0.25">
      <c r="A10" s="46"/>
      <c r="B10" s="54"/>
      <c r="C10" s="63"/>
      <c r="D10" s="54"/>
      <c r="E10" s="54"/>
      <c r="F10" s="151"/>
      <c r="G10" s="158"/>
      <c r="H10" s="176"/>
    </row>
    <row r="11" spans="1:9" s="11" customFormat="1" x14ac:dyDescent="0.25">
      <c r="A11" s="291" t="s">
        <v>17</v>
      </c>
      <c r="B11" s="291"/>
      <c r="C11" s="95">
        <f>SUM(C8:C10)</f>
        <v>2</v>
      </c>
      <c r="D11" s="12">
        <f>SUM(D8:D10)</f>
        <v>180725</v>
      </c>
      <c r="E11" s="12">
        <f>SUM(E8:E10)</f>
        <v>16000</v>
      </c>
      <c r="F11" s="12">
        <f>SUM(F8:F10)</f>
        <v>196725</v>
      </c>
      <c r="G11" s="158"/>
      <c r="H11" s="57">
        <f>SUM(H8:H10)</f>
        <v>164188</v>
      </c>
    </row>
    <row r="12" spans="1:9" s="18" customFormat="1" ht="24" customHeight="1" x14ac:dyDescent="0.25">
      <c r="A12" s="251" t="s">
        <v>193</v>
      </c>
      <c r="B12" s="251"/>
      <c r="C12" s="251"/>
      <c r="D12" s="251"/>
      <c r="E12" s="251"/>
      <c r="F12" s="251"/>
      <c r="G12" s="171"/>
      <c r="H12" s="171"/>
    </row>
    <row r="13" spans="1:9" s="19" customFormat="1" x14ac:dyDescent="0.25">
      <c r="A13" s="154"/>
      <c r="B13" s="154" t="s">
        <v>194</v>
      </c>
      <c r="C13" s="20"/>
      <c r="D13" s="20"/>
      <c r="E13" s="20"/>
      <c r="F13" s="20"/>
    </row>
    <row r="14" spans="1:9" s="18" customFormat="1" ht="21" customHeight="1" x14ac:dyDescent="0.25">
      <c r="A14" s="170" t="s">
        <v>26</v>
      </c>
      <c r="B14" s="170"/>
      <c r="C14" s="170"/>
      <c r="D14" s="170"/>
      <c r="E14" s="170"/>
      <c r="F14" s="170"/>
      <c r="G14" s="171"/>
      <c r="H14" s="171"/>
    </row>
    <row r="15" spans="1:9" s="18" customFormat="1" ht="17.25" customHeight="1" x14ac:dyDescent="0.25">
      <c r="A15" s="131"/>
      <c r="B15" s="154" t="s">
        <v>195</v>
      </c>
      <c r="D15" s="53"/>
      <c r="E15" s="53"/>
      <c r="F15" s="53"/>
    </row>
    <row r="16" spans="1:9" customFormat="1" x14ac:dyDescent="0.25">
      <c r="A16" s="25"/>
      <c r="B16" s="25"/>
      <c r="C16" s="25"/>
      <c r="D16" s="25"/>
      <c r="E16" s="25"/>
      <c r="F16" s="25"/>
    </row>
    <row r="17" spans="1:6" x14ac:dyDescent="0.25">
      <c r="A17" s="10"/>
      <c r="B17" s="10"/>
      <c r="C17" s="10"/>
      <c r="D17" s="10"/>
      <c r="E17" s="8"/>
      <c r="F17" s="8"/>
    </row>
  </sheetData>
  <mergeCells count="7">
    <mergeCell ref="A12:F12"/>
    <mergeCell ref="E1:H1"/>
    <mergeCell ref="D2:H2"/>
    <mergeCell ref="E3:H3"/>
    <mergeCell ref="A4:I4"/>
    <mergeCell ref="A11:B11"/>
    <mergeCell ref="A5:F5"/>
  </mergeCells>
  <pageMargins left="0.32291666666666669" right="1.0416666666666666E-2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համայնքապետարան  ․ </vt:lpstr>
      <vt:lpstr>կոմունալ տնտեդություն 104-Ա </vt:lpstr>
      <vt:lpstr>թիվ 1 մարզադպրոց</vt:lpstr>
      <vt:lpstr>քաղաքային մարզադպրոց</vt:lpstr>
      <vt:lpstr>թիվ 1 մանկապարտեզ</vt:lpstr>
      <vt:lpstr>թիվ 2 մանկապարտեզ</vt:lpstr>
      <vt:lpstr>թիվ 1 ՄԵԴ</vt:lpstr>
      <vt:lpstr>ԹԻՎ 2 ՄԵԴ</vt:lpstr>
      <vt:lpstr>թիվ 3 մանկապարտեզ</vt:lpstr>
      <vt:lpstr>qaxaqayin gradaran </vt:lpstr>
      <vt:lpstr>mankakan gradaran </vt:lpstr>
      <vt:lpstr>gexarvesti dproc</vt:lpstr>
      <vt:lpstr>mshakuyti palat</vt:lpstr>
      <vt:lpstr>'թիվ 1 մանկապարտեզ'!Print_Area</vt:lpstr>
      <vt:lpstr>'թիվ 1 մարզադպրոց'!Print_Area</vt:lpstr>
      <vt:lpstr>'թիվ 1 ՄԵԴ'!Print_Area</vt:lpstr>
      <vt:lpstr>'թիվ 2 մանկապարտեզ'!Print_Area</vt:lpstr>
      <vt:lpstr>'ԹԻՎ 2 ՄԵԴ'!Print_Area</vt:lpstr>
      <vt:lpstr>'կոմունալ տնտեդություն 104-Ա '!Print_Area</vt:lpstr>
      <vt:lpstr>'համայնքապետարան  ․ '!Print_Area</vt:lpstr>
      <vt:lpstr>'քաղաքային մարզադպրոց'!Print_Area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2020-12-21T07:45:14Z</dcterms:modified>
</cp:coreProperties>
</file>